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ink/ink7.xml" ContentType="application/inkml+xml"/>
  <Override PartName="/xl/ink/ink8.xml" ContentType="application/inkml+xml"/>
  <Override PartName="/xl/ink/ink9.xml" ContentType="application/inkml+xml"/>
  <Override PartName="/xl/drawings/drawing2.xml" ContentType="application/vnd.openxmlformats-officedocument.drawing+xml"/>
  <Override PartName="/xl/drawings/drawing3.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Rachmi K Siregar\Documents\RKS FOR LK_2026\"/>
    </mc:Choice>
  </mc:AlternateContent>
  <xr:revisionPtr revIDLastSave="0" documentId="8_{DCF83C12-56CA-43AE-A1C5-F1014DF2AEBE}" xr6:coauthVersionLast="47" xr6:coauthVersionMax="47" xr10:uidLastSave="{00000000-0000-0000-0000-000000000000}"/>
  <bookViews>
    <workbookView xWindow="-120" yWindow="-120" windowWidth="20730" windowHeight="11160" tabRatio="868" firstSheet="4" activeTab="4" xr2:uid="{00000000-000D-0000-FFFF-FFFF00000000}"/>
  </bookViews>
  <sheets>
    <sheet name="PK Kasatker" sheetId="8" state="hidden" r:id="rId1"/>
    <sheet name="SKP Pimpinan" sheetId="10" state="hidden" r:id="rId2"/>
    <sheet name="Manual Indikator" sheetId="13" state="hidden" r:id="rId3"/>
    <sheet name="Matriks" sheetId="9" state="hidden" r:id="rId4"/>
    <sheet name="SKP Pegawai" sheetId="11" r:id="rId5"/>
    <sheet name="Lampiran SKP" sheetId="12" r:id="rId6"/>
    <sheet name="Evaluasi Pegawai" sheetId="3" r:id="rId7"/>
    <sheet name="Dok.ev" sheetId="14" r:id="rId8"/>
    <sheet name="CD" sheetId="6" state="hidden" r:id="rId9"/>
    <sheet name="K" sheetId="5" state="hidden" r:id="rId10"/>
    <sheet name="PD" sheetId="7" state="hidden" r:id="rId11"/>
  </sheets>
  <externalReferences>
    <externalReference r:id="rId12"/>
    <externalReference r:id="rId13"/>
    <externalReference r:id="rId14"/>
  </externalReferences>
  <definedNames>
    <definedName name="asdep">#REF!</definedName>
    <definedName name="Eli">#REF!</definedName>
    <definedName name="fajar">#REF!</definedName>
    <definedName name="kegiatan">#REF!</definedName>
    <definedName name="KRITERIA">INDIRECT('[1]Evaluasi kual'!$G$27)</definedName>
    <definedName name="POLAKUAL" localSheetId="0">INDIRECT('[1]Evaluasi kual'!$A$15)</definedName>
    <definedName name="POLAKUAL">INDIRECT([2]Evaluasi!$A$15)</definedName>
    <definedName name="_xlnm.Print_Area" localSheetId="7">Dok.ev!$A$1:$D$46,Dok.ev!$F$1:$K$56</definedName>
    <definedName name="_xlnm.Print_Area" localSheetId="6">'Evaluasi Pegawai'!$A$1:$K$88</definedName>
    <definedName name="_xlnm.Print_Area" localSheetId="5">'Lampiran SKP'!$A$1:$C$22</definedName>
    <definedName name="_xlnm.Print_Area" localSheetId="4">'SKP Pegawai'!$A$1:$F$77</definedName>
    <definedName name="s">#REF!</definedName>
    <definedName name="sfsd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8" i="3" l="1"/>
  <c r="H87" i="3"/>
  <c r="J12" i="3"/>
  <c r="J11" i="3"/>
  <c r="J10" i="3"/>
  <c r="J9" i="3"/>
  <c r="J8" i="3"/>
  <c r="B22" i="3" l="1"/>
  <c r="D26" i="14"/>
  <c r="M27" i="3" l="1"/>
  <c r="M25" i="3"/>
  <c r="M23" i="3"/>
  <c r="M21" i="3"/>
  <c r="E77" i="11"/>
  <c r="B77" i="11"/>
  <c r="B5" i="9" l="1"/>
  <c r="B4" i="13" l="1"/>
  <c r="B3" i="13"/>
  <c r="B44" i="3" l="1"/>
  <c r="B45" i="3"/>
  <c r="B42" i="3"/>
  <c r="M44" i="3"/>
  <c r="B43" i="3"/>
  <c r="G6" i="3"/>
  <c r="A6" i="3"/>
  <c r="M42" i="3" l="1"/>
  <c r="E66" i="10" l="1"/>
  <c r="E65" i="10"/>
  <c r="B66" i="10"/>
  <c r="B65" i="10"/>
  <c r="B22" i="12"/>
  <c r="E76" i="11"/>
  <c r="B76" i="11"/>
  <c r="B21" i="12" s="1"/>
  <c r="C16" i="12"/>
  <c r="M57" i="3"/>
  <c r="M61" i="3"/>
  <c r="M65" i="3"/>
  <c r="M69" i="3"/>
  <c r="M73" i="3"/>
  <c r="M53" i="3"/>
  <c r="M49" i="3"/>
  <c r="D36" i="14"/>
  <c r="J32" i="14" s="1"/>
  <c r="H54" i="14"/>
  <c r="H53" i="14"/>
  <c r="J22" i="14"/>
  <c r="D28" i="14"/>
  <c r="J24" i="14" s="1"/>
  <c r="D9" i="3"/>
  <c r="D10" i="3"/>
  <c r="D20" i="14" s="1"/>
  <c r="J16" i="14" s="1"/>
  <c r="D11" i="3"/>
  <c r="D21" i="14" s="1"/>
  <c r="J17" i="14" s="1"/>
  <c r="D12" i="3"/>
  <c r="D22" i="14" s="1"/>
  <c r="J18" i="14" s="1"/>
  <c r="D8" i="3"/>
  <c r="D18" i="14" s="1"/>
  <c r="B43" i="14" s="1"/>
  <c r="A22" i="6"/>
  <c r="M19" i="3"/>
  <c r="M46" i="3" s="1"/>
  <c r="A1" i="7"/>
  <c r="B8" i="6"/>
  <c r="B7" i="6" s="1"/>
  <c r="B6" i="6" s="1"/>
  <c r="E8" i="6"/>
  <c r="E6" i="6" s="1"/>
  <c r="E6" i="7" s="1"/>
  <c r="H8" i="6"/>
  <c r="H4" i="6" s="1"/>
  <c r="F4" i="7" s="1"/>
  <c r="K8" i="6"/>
  <c r="K7" i="6" s="1"/>
  <c r="G7" i="7" s="1"/>
  <c r="N8" i="6"/>
  <c r="N4" i="6" s="1"/>
  <c r="H4" i="7" s="1"/>
  <c r="B3" i="5"/>
  <c r="C3" i="5"/>
  <c r="D3" i="5"/>
  <c r="B4" i="5"/>
  <c r="C4" i="5"/>
  <c r="D4" i="5"/>
  <c r="B5" i="5"/>
  <c r="C5" i="5"/>
  <c r="D5" i="5"/>
  <c r="C9" i="5"/>
  <c r="C10" i="5"/>
  <c r="D37" i="14" s="1"/>
  <c r="J33" i="14" s="1"/>
  <c r="C11" i="5"/>
  <c r="C12" i="5"/>
  <c r="C13" i="5"/>
  <c r="C14" i="5"/>
  <c r="C15" i="5"/>
  <c r="C16" i="5"/>
  <c r="C17" i="5"/>
  <c r="C18" i="5"/>
  <c r="C19" i="5"/>
  <c r="C20" i="5"/>
  <c r="C21" i="5"/>
  <c r="C22" i="5"/>
  <c r="C23" i="5"/>
  <c r="C24" i="5"/>
  <c r="C25" i="5"/>
  <c r="C26" i="5"/>
  <c r="D27" i="14" l="1"/>
  <c r="J23" i="14" s="1"/>
  <c r="D24" i="14"/>
  <c r="J20" i="14" s="1"/>
  <c r="J45" i="14" s="1"/>
  <c r="E7" i="6"/>
  <c r="E7" i="7" s="1"/>
  <c r="C21" i="12"/>
  <c r="H7" i="6"/>
  <c r="F7" i="7" s="1"/>
  <c r="K5" i="6"/>
  <c r="G5" i="7" s="1"/>
  <c r="H5" i="6"/>
  <c r="F5" i="7" s="1"/>
  <c r="E4" i="6"/>
  <c r="E4" i="7" s="1"/>
  <c r="N5" i="6"/>
  <c r="H5" i="7" s="1"/>
  <c r="C22" i="12"/>
  <c r="B5" i="6"/>
  <c r="D6" i="7"/>
  <c r="B6" i="7" s="1"/>
  <c r="N6" i="6"/>
  <c r="H6" i="7" s="1"/>
  <c r="E5" i="6"/>
  <c r="E5" i="7" s="1"/>
  <c r="K3" i="6"/>
  <c r="G3" i="7" s="1"/>
  <c r="D7" i="7"/>
  <c r="H6" i="6"/>
  <c r="F6" i="7" s="1"/>
  <c r="E3" i="6"/>
  <c r="E3" i="7" s="1"/>
  <c r="N7" i="6"/>
  <c r="H7" i="7" s="1"/>
  <c r="K4" i="6"/>
  <c r="G4" i="7" s="1"/>
  <c r="N3" i="6"/>
  <c r="H3" i="7" s="1"/>
  <c r="K6" i="6"/>
  <c r="G6" i="7" s="1"/>
  <c r="H3" i="6"/>
  <c r="F3" i="7" s="1"/>
  <c r="J21" i="14"/>
  <c r="J46" i="14" s="1"/>
  <c r="D44" i="14"/>
  <c r="M47" i="3"/>
  <c r="B2" i="7"/>
  <c r="B7" i="7"/>
  <c r="M77" i="3"/>
  <c r="M78" i="3" s="1"/>
  <c r="J15" i="14"/>
  <c r="H46" i="14" s="1"/>
  <c r="B44" i="14"/>
  <c r="J14" i="14"/>
  <c r="H45" i="14" s="1"/>
  <c r="D43" i="14" l="1"/>
  <c r="D5" i="7"/>
  <c r="B5" i="7" s="1"/>
  <c r="B4" i="6"/>
  <c r="B3" i="6" l="1"/>
  <c r="D3" i="7" s="1"/>
  <c r="B3" i="7" s="1"/>
  <c r="D4" i="7"/>
  <c r="B4" i="7" s="1"/>
  <c r="B8" i="7" l="1"/>
</calcChain>
</file>

<file path=xl/sharedStrings.xml><?xml version="1.0" encoding="utf-8"?>
<sst xmlns="http://schemas.openxmlformats.org/spreadsheetml/2006/main" count="662" uniqueCount="302">
  <si>
    <t>SASARAN KINERJA PEGAWAI</t>
  </si>
  <si>
    <t>PENDEKATAN HASIL KERJA KUANTITATIF</t>
  </si>
  <si>
    <t>PERIODE PENILAIAN:</t>
  </si>
  <si>
    <t>PEGAWAI YANG DINILAI</t>
  </si>
  <si>
    <t>PEJABAT PENILAI KINERJA</t>
  </si>
  <si>
    <t>NAMA</t>
  </si>
  <si>
    <t>NIP</t>
  </si>
  <si>
    <t>PANGKAT/GOL. RUANG</t>
  </si>
  <si>
    <t>JABATAN</t>
  </si>
  <si>
    <t>UNIT KERJA</t>
  </si>
  <si>
    <t>HASIL KERJA</t>
  </si>
  <si>
    <t>NO.</t>
  </si>
  <si>
    <t>RENCANA HASIL KERJA</t>
  </si>
  <si>
    <t>A. UTAMA</t>
  </si>
  <si>
    <t>B. TAMBAHAN</t>
  </si>
  <si>
    <t>PERILAKU KERJA</t>
  </si>
  <si>
    <t>Berorientasi pelayanan</t>
  </si>
  <si>
    <t>- Memahami dan memenuhi kebutuhan masyarakat</t>
  </si>
  <si>
    <t>Ekspektasi Khusus Pimpinan:</t>
  </si>
  <si>
    <t>- Ramah, cekatan, solutif, dan dapat diandalkan</t>
  </si>
  <si>
    <t>- Melakukan perbaikan tiada henti</t>
  </si>
  <si>
    <t>Akuntabel</t>
  </si>
  <si>
    <t>- Melaksanakan tugas dengan jujur, bertanggungjawab, cermat, disiplin dan berintegritas tinggi</t>
  </si>
  <si>
    <t>- Menggunakan kekayaan dan barang milik negara secara bertanggungjawab, efektif, dan efisien</t>
  </si>
  <si>
    <t>- Tidak menyalahgunakan kewenangan jabatan</t>
  </si>
  <si>
    <t>Kompeten</t>
  </si>
  <si>
    <t>- Meningkatkan kompetensi diri untuk menjawab tantangan yang selalu berubah</t>
  </si>
  <si>
    <t>- Membantu orang lain belajar</t>
  </si>
  <si>
    <t>- Melaksanakan tugas dengan kualitas terbaik</t>
  </si>
  <si>
    <t>Harmonis</t>
  </si>
  <si>
    <t>- Menghargai setiap orang apapun latar belakangnya</t>
  </si>
  <si>
    <t>- Suka menolong orang lain</t>
  </si>
  <si>
    <t>- Membangun lingkungan kerja yang kondusif</t>
  </si>
  <si>
    <t>Loyal</t>
  </si>
  <si>
    <t>- Memegang teguh ideologi Pancasila, Undang-Undang Dasar Negara Republik Indonesia Tahun 1945, setia kepada Negara Kesatuan Republik Indonesia serta pemerintahan yang sah</t>
  </si>
  <si>
    <t>- Menjaga nama baik sesama ASN, Pimpinan, Instansi, dan Negara</t>
  </si>
  <si>
    <t>- Menjaga rahasia jabatan dan negara</t>
  </si>
  <si>
    <t>Adaptif</t>
  </si>
  <si>
    <t>- Cepat menyesuaikan diri menghadapi perubahan</t>
  </si>
  <si>
    <t>- Terus berinovasi dan mengembangkan kreativitas</t>
  </si>
  <si>
    <t>- Bertindak proaktif</t>
  </si>
  <si>
    <t>Kolaboratif</t>
  </si>
  <si>
    <t>- Memberi kesempatan kepada berbagai pihak untuk berkontribusi</t>
  </si>
  <si>
    <t>- Terbuka dalam bekerja sama untuk menghasilkan nilai tambah</t>
  </si>
  <si>
    <t>- Menggerakkan pemanfaatan berbagai sumberdaya untuk tujuan bersama</t>
  </si>
  <si>
    <t>Pejabat Penilai Kinerja</t>
  </si>
  <si>
    <t>LAMPIRAN SASARAN KINERJA PEGAWAI</t>
  </si>
  <si>
    <t>DUKUNGAN SUMBER DAYA</t>
  </si>
  <si>
    <t>SKEMA PERTANGGUNGJAWABAN</t>
  </si>
  <si>
    <t>KONSEKUENSI</t>
  </si>
  <si>
    <t>EVALUASI KINERJA PEGAWAI</t>
  </si>
  <si>
    <t>BAGI PEJABAT ADMINISTRASI DAN PEJABAT FUNGSIONAL</t>
  </si>
  <si>
    <t xml:space="preserve">INSTANSI </t>
  </si>
  <si>
    <t>CAPAIAN KINERJA ORGANISASI*</t>
  </si>
  <si>
    <t>POLA DISTRIBUSI:</t>
  </si>
  <si>
    <t>REALISASI BERDASARKAN BUKTI DUKUNG</t>
  </si>
  <si>
    <t>UMPAN BALIK BERKELANJUTAN BERDASARKAN BUKTI DUKUNG</t>
  </si>
  <si>
    <t>RATING HASIL KERJA*</t>
  </si>
  <si>
    <t>SESUAI EKSPEKTASI</t>
  </si>
  <si>
    <t>RATING PERILAKU KERJA*</t>
  </si>
  <si>
    <t>PREDIKAT KINERJA PEGAWAI*</t>
  </si>
  <si>
    <t>Di Atas Ekspektasi</t>
  </si>
  <si>
    <t>Sesuai Ekspektasi</t>
  </si>
  <si>
    <t>Di Bawah Ekspektasi</t>
  </si>
  <si>
    <t>Sesuai
Ekspektasi</t>
  </si>
  <si>
    <t>Di Atas
Ekspektasi</t>
  </si>
  <si>
    <t>Hasil Kerja</t>
  </si>
  <si>
    <t>Perilaku Kerja</t>
  </si>
  <si>
    <t>Concatenate</t>
  </si>
  <si>
    <t>Hasil</t>
  </si>
  <si>
    <t>SANGAT BAIK</t>
  </si>
  <si>
    <t>BAIK</t>
  </si>
  <si>
    <t>BUTUH PERBAIKAN</t>
  </si>
  <si>
    <r>
      <rPr>
        <sz val="8"/>
        <rFont val="Calibri"/>
        <family val="2"/>
      </rPr>
      <t>KURANG/</t>
    </r>
    <r>
      <rPr>
        <i/>
        <sz val="8"/>
        <rFont val="Calibri"/>
        <family val="2"/>
      </rPr>
      <t>MISS CONDUCT</t>
    </r>
  </si>
  <si>
    <r>
      <rPr>
        <sz val="8"/>
        <rFont val="Calibri"/>
        <family val="2"/>
      </rPr>
      <t>KURANG/</t>
    </r>
    <r>
      <rPr>
        <i/>
        <sz val="8"/>
        <rFont val="Calibri"/>
        <family val="2"/>
      </rPr>
      <t>MISS CONDUCT</t>
    </r>
  </si>
  <si>
    <t>SANGAT KURANG</t>
  </si>
  <si>
    <r>
      <rPr>
        <sz val="8"/>
        <rFont val="Calibri"/>
        <family val="2"/>
      </rPr>
      <t>KURANG/</t>
    </r>
    <r>
      <rPr>
        <i/>
        <sz val="8"/>
        <rFont val="Calibri"/>
        <family val="2"/>
      </rPr>
      <t>MISS CONDUCT</t>
    </r>
  </si>
  <si>
    <t>KURANG/MISS CONDUCT</t>
  </si>
  <si>
    <t>Istimewa</t>
  </si>
  <si>
    <t>Baik</t>
  </si>
  <si>
    <t>Butuh Perbaikan</t>
  </si>
  <si>
    <r>
      <rPr>
        <sz val="11"/>
        <rFont val="Calibri"/>
        <family val="2"/>
      </rPr>
      <t>Kurang/</t>
    </r>
    <r>
      <rPr>
        <i/>
        <sz val="11"/>
        <rFont val="Calibri"/>
        <family val="2"/>
      </rPr>
      <t>Misconduct</t>
    </r>
  </si>
  <si>
    <t>Sangat Kurang</t>
  </si>
  <si>
    <t>Kategori</t>
  </si>
  <si>
    <t>Pola Distribusi</t>
  </si>
  <si>
    <r>
      <rPr>
        <sz val="11"/>
        <rFont val="Calibri"/>
        <family val="2"/>
      </rPr>
      <t>Kurang/</t>
    </r>
    <r>
      <rPr>
        <i/>
        <sz val="11"/>
        <rFont val="Calibri"/>
        <family val="2"/>
      </rPr>
      <t>Misconduct</t>
    </r>
  </si>
  <si>
    <r>
      <rPr>
        <sz val="11"/>
        <rFont val="Calibri"/>
        <family val="2"/>
      </rPr>
      <t>Kurang/</t>
    </r>
    <r>
      <rPr>
        <i/>
        <sz val="11"/>
        <rFont val="Calibri"/>
        <family val="2"/>
      </rPr>
      <t>Misconduct</t>
    </r>
  </si>
  <si>
    <r>
      <rPr>
        <sz val="11"/>
        <rFont val="Calibri"/>
        <family val="2"/>
      </rPr>
      <t>Kurang/</t>
    </r>
    <r>
      <rPr>
        <i/>
        <sz val="11"/>
        <rFont val="Calibri"/>
        <family val="2"/>
      </rPr>
      <t>Misconduct</t>
    </r>
  </si>
  <si>
    <r>
      <rPr>
        <sz val="11"/>
        <rFont val="Calibri"/>
        <family val="2"/>
      </rPr>
      <t>Kurang/</t>
    </r>
    <r>
      <rPr>
        <i/>
        <sz val="11"/>
        <rFont val="Calibri"/>
        <family val="2"/>
      </rPr>
      <t>Misconduct</t>
    </r>
  </si>
  <si>
    <r>
      <rPr>
        <sz val="11"/>
        <rFont val="Calibri"/>
        <family val="2"/>
      </rPr>
      <t>Kurang/</t>
    </r>
    <r>
      <rPr>
        <i/>
        <sz val="11"/>
        <rFont val="Calibri"/>
        <family val="2"/>
      </rPr>
      <t>Misconduct</t>
    </r>
  </si>
  <si>
    <t>Sangat Baik</t>
  </si>
  <si>
    <t>Jumlah</t>
  </si>
  <si>
    <t>Kurang/Missconduct</t>
  </si>
  <si>
    <t>Sangat
Kurang</t>
  </si>
  <si>
    <r>
      <rPr>
        <sz val="11"/>
        <rFont val="Calibri"/>
        <family val="2"/>
      </rPr>
      <t xml:space="preserve">Kurang/
</t>
    </r>
    <r>
      <rPr>
        <i/>
        <sz val="11"/>
        <rFont val="Calibri"/>
        <family val="2"/>
      </rPr>
      <t>Misconduct</t>
    </r>
  </si>
  <si>
    <t>Butuh
Perbaikan</t>
  </si>
  <si>
    <t>Sangat
Baik</t>
  </si>
  <si>
    <t>PERJANJIAN KINERJA PIMPINAN UNIT KERJA</t>
  </si>
  <si>
    <t>Sasaran</t>
  </si>
  <si>
    <t>Indikator Kinerja Kegiatan</t>
  </si>
  <si>
    <t>Target</t>
  </si>
  <si>
    <t>**silakan disesuaikan dengan PK Pimpinan Unit Kerja</t>
  </si>
  <si>
    <t>MATRIKS PERAN HASIL ANTARA PIMPINAN UNIT KERJA DAN KETUA TIM</t>
  </si>
  <si>
    <t>silakan diambahkan kolom jika belum mengakomodir seluruh IKK dari Pimpinan Unit Kerja</t>
  </si>
  <si>
    <t>silakan diambahkan baris jika belum mengakomodir ketua tim atau pegawai yang mendapat penugasan langsung dari Pimpinan Unit Kerja</t>
  </si>
  <si>
    <t>Nama Pimpinan Unit Kerja</t>
  </si>
  <si>
    <t>A</t>
  </si>
  <si>
    <t>Ketua Tim…</t>
  </si>
  <si>
    <t>MATRIKS PERAN HASIL ANTARA KETUA TIM… DAN ANGGOTA TIM…</t>
  </si>
  <si>
    <t>silakan diambahkan kolom jika belum mengakomodir seluruh hasil Ketua Tim yang dimaksud</t>
  </si>
  <si>
    <t>silakan diambahkan baris jika belum mengakomodir seluruh pegawai anggota tim yang dimaksud</t>
  </si>
  <si>
    <t>B</t>
  </si>
  <si>
    <t>Anggota 1</t>
  </si>
  <si>
    <t>C</t>
  </si>
  <si>
    <t>Anggota 2</t>
  </si>
  <si>
    <t>D</t>
  </si>
  <si>
    <r>
      <t xml:space="preserve">PENDEKATAN HASIL KERJA </t>
    </r>
    <r>
      <rPr>
        <b/>
        <sz val="11"/>
        <rFont val="BookmanOldStyle"/>
      </rPr>
      <t>KUALITATIF</t>
    </r>
  </si>
  <si>
    <t>BAGI PEJABAT PIMPINAN TINGGI DAN PIMPINAN UNIT KERJA MANDIRI</t>
  </si>
  <si>
    <t xml:space="preserve">(NAMA INSTANSI) </t>
  </si>
  <si>
    <t>PERIODE PENILAIAN: ….. JANUARI SD … DESEMBER TAHUN ….</t>
  </si>
  <si>
    <t xml:space="preserve">NO </t>
  </si>
  <si>
    <t xml:space="preserve">PEGAWAI YANG DINILAI </t>
  </si>
  <si>
    <t xml:space="preserve">NAMA </t>
  </si>
  <si>
    <t xml:space="preserve">NIP </t>
  </si>
  <si>
    <r>
      <t xml:space="preserve">NIP </t>
    </r>
    <r>
      <rPr>
        <i/>
        <sz val="11"/>
        <rFont val="BookmanOldStyle"/>
      </rPr>
      <t>(*opsional)</t>
    </r>
  </si>
  <si>
    <t xml:space="preserve">PANGKAT/ GOL. RUANG </t>
  </si>
  <si>
    <t>PANGKAT/ GOL. RUANG</t>
  </si>
  <si>
    <t xml:space="preserve">JABATAN </t>
  </si>
  <si>
    <t xml:space="preserve">UNIT KERJA </t>
  </si>
  <si>
    <t>(Hasil yang diharapkan dengan prioritas tinggi disertai dengan Jabatan Pimpinan yang memberikan penugasan)</t>
  </si>
  <si>
    <t>Ukuran keberhasilan/ Indikator Kinerja Individu, Target, dan Perspektif :</t>
  </si>
  <si>
    <t>…..</t>
  </si>
  <si>
    <t>(Hasil yang diharapkan dengan prioritas rendah disertai dengan Jabatan Pimpinan yang memberikan penugasan)</t>
  </si>
  <si>
    <t>PERILAKU KERJA*</t>
  </si>
  <si>
    <r>
      <t>- Memahami dan memenuhi kebutuhan masyarakat</t>
    </r>
    <r>
      <rPr>
        <sz val="11"/>
        <color indexed="8"/>
        <rFont val="Calibri"/>
        <family val="2"/>
      </rPr>
      <t/>
    </r>
  </si>
  <si>
    <r>
      <t xml:space="preserve">- Melaksanakan tugas dengan jujur, bertanggung jawab, cermat,
disiplin, dan berintegritas tinggi
</t>
    </r>
    <r>
      <rPr>
        <sz val="9"/>
        <color indexed="54"/>
        <rFont val="TrebuchetMS"/>
      </rPr>
      <t/>
    </r>
  </si>
  <si>
    <t>- Menggunakan kekayaan dan barang milik negara secara bertanggung
jawab, efektif, dan efisien.</t>
  </si>
  <si>
    <t>- Meningkatkan kompetensi diri untuk menjawab tantangan yang selalu
berubah</t>
  </si>
  <si>
    <t>- Memegang teguh ideologi Pancasila, Undang-Undang Dasar Negara
Republik Indonesia Tahun 1945, setia pada Negara Kesatuan Republik
Indonesia serta pemerintahan yang sah</t>
  </si>
  <si>
    <t>- Menggerakkan pemanfaatan berbagai sumberdaya untuk tujuan
bersama</t>
  </si>
  <si>
    <t>(tempat), (tanggal, bulan, tahun)</t>
  </si>
  <si>
    <t xml:space="preserve">Pegawai yang Dinilai </t>
  </si>
  <si>
    <t>BAGI PEJABAT ADMINISTRASI/ FUNGSIONAL</t>
  </si>
  <si>
    <t>Ukuran keberhasilan/ Indikator Kinerja Individu, Target :</t>
  </si>
  <si>
    <t>HASIL KERJA
1-Dibawah Ekspektasi
2- Sesuai Ekspektasi
3- diatas Ekspektasi</t>
  </si>
  <si>
    <t>DIATAS EKSPEKTASI</t>
  </si>
  <si>
    <t>DIBAWAH EKSPEKTASI</t>
  </si>
  <si>
    <t>MANUAL INDIKATOR KINERJA SKP KEPALA BIRO SDM</t>
  </si>
  <si>
    <t>KEMENDIKBUDRISTEK</t>
  </si>
  <si>
    <t>PERIODE PENILAIAN:  JANUARI SD DESEMBER TAHUN 2022</t>
  </si>
  <si>
    <t>UKURAN KEBERHASILAN/ INDIKATOR KINERJA DAN TARGET</t>
  </si>
  <si>
    <t xml:space="preserve">TUJUAN </t>
  </si>
  <si>
    <t xml:space="preserve">DESKRIPSI </t>
  </si>
  <si>
    <t>Definisi</t>
  </si>
  <si>
    <r>
      <t xml:space="preserve">Formula </t>
    </r>
    <r>
      <rPr>
        <i/>
        <sz val="11"/>
        <color indexed="8"/>
        <rFont val="Times New Roman"/>
        <family val="1"/>
      </rPr>
      <t>(opsional bagi pendekatan hasil kerja kualitatif)</t>
    </r>
  </si>
  <si>
    <r>
      <t xml:space="preserve">SATUAN PENGUKURAN
</t>
    </r>
    <r>
      <rPr>
        <i/>
        <sz val="11"/>
        <color indexed="8"/>
        <rFont val="Times New Roman"/>
        <family val="1"/>
      </rPr>
      <t>(opsional bagi pendekatan hasil kerja kualitatif)</t>
    </r>
  </si>
  <si>
    <t>KUALITAS DAN TINGKAT KENDALI</t>
  </si>
  <si>
    <t xml:space="preserve">SUMBER DATA </t>
  </si>
  <si>
    <t xml:space="preserve">PERIODE PELAPORAN </t>
  </si>
  <si>
    <t>TIDAK ADA KEBERATAN NILAI KINERJA</t>
  </si>
  <si>
    <t>ADA KEBERATAN NILAI KINERJA</t>
  </si>
  <si>
    <t>PERIODE*: TRIWULAN I/II/III/IV-AKHIR**</t>
  </si>
  <si>
    <t>KEMENTERIAN PENDIDIKAN, KEBUDAYAAN, RISET, DAN TEKNOLOGI</t>
  </si>
  <si>
    <t>…JANUARI S.D. …DESEMBER TAHUN…</t>
  </si>
  <si>
    <t>:</t>
  </si>
  <si>
    <t>ATASAN PEJABAT PENILAI KINERJA</t>
  </si>
  <si>
    <t>EVALUASI KINERJA</t>
  </si>
  <si>
    <t>CAPAIAN KINERJA ORGANISASI</t>
  </si>
  <si>
    <t>PREDIKAT KINERJA PEGAWAI</t>
  </si>
  <si>
    <t>CATATAN/ REKOMENDASI</t>
  </si>
  <si>
    <t>REKOMENDASI</t>
  </si>
  <si>
    <t>Pegawai yang dinilai</t>
  </si>
  <si>
    <t>Pejabat Penilai Kinerja,</t>
  </si>
  <si>
    <t>10. (Tempat, Tanggal Bulan Tahun penandatanganan)</t>
  </si>
  <si>
    <t>9. (Tempat, Tanggal Bulan Tahun
penandatanganan)</t>
  </si>
  <si>
    <t>11. (Tempat, Tanggal Bulan Tahun
penandatanganan)</t>
  </si>
  <si>
    <t>Atasan Pejabat Penilai Kinerja,</t>
  </si>
  <si>
    <t>DOKUMEN EVALUASI KINERJA PEGAWAI</t>
  </si>
  <si>
    <t xml:space="preserve">Rekomendasi </t>
  </si>
  <si>
    <t xml:space="preserve">Angka </t>
  </si>
  <si>
    <r>
      <t xml:space="preserve">( ) </t>
    </r>
    <r>
      <rPr>
        <i/>
        <sz val="11"/>
        <color indexed="8"/>
        <rFont val="Times New Roman"/>
        <family val="1"/>
      </rPr>
      <t>Outcome ( ) Outcome Antara ( ) Output kendali rendah</t>
    </r>
  </si>
  <si>
    <t>( ) Bulanan  ( ) Triwulanan ( ) Semesteran (  ) Tahunan</t>
  </si>
  <si>
    <r>
      <t xml:space="preserve">PERIODE: </t>
    </r>
    <r>
      <rPr>
        <strike/>
        <sz val="11"/>
        <rFont val="Calibri"/>
        <family val="2"/>
      </rPr>
      <t>TRIWULAN I</t>
    </r>
    <r>
      <rPr>
        <sz val="11"/>
        <rFont val="Calibri"/>
        <family val="2"/>
      </rPr>
      <t>/</t>
    </r>
    <r>
      <rPr>
        <strike/>
        <sz val="11"/>
        <rFont val="Calibri"/>
        <family val="2"/>
      </rPr>
      <t>II</t>
    </r>
    <r>
      <rPr>
        <sz val="11"/>
        <rFont val="Calibri"/>
        <family val="2"/>
      </rPr>
      <t>/</t>
    </r>
    <r>
      <rPr>
        <strike/>
        <sz val="11"/>
        <rFont val="Calibri"/>
        <family val="2"/>
      </rPr>
      <t>III</t>
    </r>
    <r>
      <rPr>
        <sz val="11"/>
        <rFont val="Calibri"/>
        <family val="2"/>
      </rPr>
      <t>/</t>
    </r>
    <r>
      <rPr>
        <strike/>
        <sz val="11"/>
        <rFont val="Calibri"/>
        <family val="2"/>
      </rPr>
      <t>IV</t>
    </r>
    <r>
      <rPr>
        <sz val="11"/>
        <rFont val="Calibri"/>
        <family val="2"/>
      </rPr>
      <t>-AKHIR*</t>
    </r>
  </si>
  <si>
    <t>Jika tercapai akan diprioritaskan mendapatkan pengembangan kompetensi</t>
  </si>
  <si>
    <t>….</t>
  </si>
  <si>
    <t>Meningkatnya kualitas layanan Lembaga Layanan Pendidikan Tinggi (LLDIKTI)</t>
  </si>
  <si>
    <t>Persentase layanan LLDIKTI yang tepat waktu.</t>
  </si>
  <si>
    <t>Persentase PTS dengan peringkat akreditasi unggul, mempunyai lebih dari 3.000 (tiga ribu) mahasiswa yang terdaftar, atau meningkatkan mutu dengan cara konsolidasi dengan PTS lain.</t>
  </si>
  <si>
    <t>Persentase PTS yang memiliki lebih dari 30% (tiga puluh persen) mahasiswa S1 dan D4/D3/D2 yang menghabiskan paling sedikit 20 (dua puluh) sks berkegiatan di luar kampus; atau meraih prestasi paling rendah tingkat nasional.</t>
  </si>
  <si>
    <t>Persentase PTS yang implementasi kebijakan antiintoleransi, antikekerasan seksual, antiperundungan, dan antikorupsi.</t>
  </si>
  <si>
    <t>Meningkatnya efektivitas sosialisasi kebijakan pendidikan tinggi</t>
  </si>
  <si>
    <t>Meningkatnya inovasi perguruan tinggi dalam rangka meningkatkan mutu pendidikan</t>
  </si>
  <si>
    <t>Persentase PTS yang berhasil meningkatkan kinerja dengan meningkatkan jumlah dosen yang berkegiatan tridarma di luar kampus dan jumlah program studi yang bekerja sama dengan mitra.</t>
  </si>
  <si>
    <t>Meningkatnya tata kelola LLDIKTI</t>
  </si>
  <si>
    <t>Predikat SAKIP</t>
  </si>
  <si>
    <t>Nilai Kinerja Anggaran atas Pelaksanaan RKA-K/L</t>
  </si>
  <si>
    <t>Kepala LLDIKTI Wilayah III DKI Jakarta</t>
  </si>
  <si>
    <t>Sekretaris Jenderal</t>
  </si>
  <si>
    <t>LLDIKTI Wilayah III DKI Jakarta</t>
  </si>
  <si>
    <t>Meningkatnya kualitas layanan Lembaga Layanan Pendidikan Tinggi (LLDIKTI) (Penugasan dari Sekretaris Jenderal)</t>
  </si>
  <si>
    <t>Meningkatnya efektivitas sosialisasi kebijakan pendidikan tinggi (Penugasan dari Sekretaris Jenderal)</t>
  </si>
  <si>
    <t>Meningkatnya inovasi perguruan tinggi dalam rangka meningkatkan mutu pendidikan (Penugasan dari Sekretaris Jenderal)</t>
  </si>
  <si>
    <t>Meningkatnya tata kelola LLDIKTI (Penugasan dari Sekretaris Jenderal)</t>
  </si>
  <si>
    <t>Ukuran keberhasilan/ Indikator Kinerja Individu, Target, dan Perspektif :
-Persentase layanan LLDIKTI yang tepat waktu sebesar 86% (Perspektif Layanan)
-Persentase PTS dengan peringkat akreditasi unggul, mempunyai lebih dari 3.000 (tiga ribu) mahasiswa yang terdaftar, atau meningkatkan mutu dengan cara konsolidasi dengan PTS lain. (Persentase Layanan)</t>
  </si>
  <si>
    <t xml:space="preserve">Ukuran keberhasilan/ Indikator Kinerja Individu, Target, dan Perspektif :
</t>
  </si>
  <si>
    <t>Ketua Tim 1</t>
  </si>
  <si>
    <t>Ketua Tim 2</t>
  </si>
  <si>
    <t>Ketua Tim 3</t>
  </si>
  <si>
    <t>Kepala Bagian Umum</t>
  </si>
  <si>
    <t>Kelompok Dosen</t>
  </si>
  <si>
    <t>Rencana  Pembelajaran Semester  (RPS)  disusun sesuai dengan kurikulum dan jumlah mata kuliah yang diampu (Penugasan dari Kepala LLDIKTI Wilayah III)</t>
  </si>
  <si>
    <t>Pengajaran mata kuliah …. sesuai dengan  RPS dan tepat waktu (Penugasan dari…)</t>
  </si>
  <si>
    <t>Hasil bimbingan Skripsi  mahasiswa  sesuai  panduan penulisan skripsi  dan tepat waktu (Penugasan dari…)</t>
  </si>
  <si>
    <t>Hasil Bimbingan mahasiswa di bidang akademik sesuai dengan  petunjuk teknis dan tepat waktu (Penugasan dari…)</t>
  </si>
  <si>
    <t>Hasil Pengabdian kepada masyarakat sesuai  bidang keahlian (Penugasan dari…)</t>
  </si>
  <si>
    <t>Hasil keterlibatan aktif dalam pertemuan ilmiah sesuai bidang  ilmu (Penugasan dari…)</t>
  </si>
  <si>
    <t>Keluaran penelitian  yang telah  dipublikasikan (Penugasan dari…)</t>
  </si>
  <si>
    <t>Pimpinan : Pegawai ybs melakukan pelayanan yang baik dan mengedepankan pelayanan prima
Rekan Kerja : Pegawai ybs melaksanakan tugas baik sesuai prosedur dan terencana</t>
  </si>
  <si>
    <t>DI ATAS EKSPEKTASI/ SESUAI EKSPEKTASI/ DIBAWAH EKSPEKTASI**</t>
  </si>
  <si>
    <t>&gt;&gt;&gt; CONTOH</t>
  </si>
  <si>
    <t>&gt;&gt;&gt;&gt; Contoh</t>
  </si>
  <si>
    <t>LOGO PTS</t>
  </si>
  <si>
    <t>LEMBAGA LAYANAN PENDIDIKAN TINGGI WILAYAH III</t>
  </si>
  <si>
    <t>NIP / NIDN</t>
  </si>
  <si>
    <t>Jakarta, 2 Januari 2023</t>
  </si>
  <si>
    <t>Jakarta, 29 Desember 2023</t>
  </si>
  <si>
    <t>6. Jakarta, 29 Desember 2023</t>
  </si>
  <si>
    <t>7. Jakarta, 29 Desember 2023</t>
  </si>
  <si>
    <t>1 JANUARI 2022 SD 31 DESEMBER TAHUN 2023</t>
  </si>
  <si>
    <t>PERIODE PENILAIAN: 1 JANUARI 2023 SD 31 DESEMBER TAHUN 2023</t>
  </si>
  <si>
    <t>Dr. Dra. Rachmi Kurnia Siregar, M.I.Kom</t>
  </si>
  <si>
    <t>Lektor/Dosen</t>
  </si>
  <si>
    <t xml:space="preserve">Fakultas Komunikasi dan Desain Kreatif </t>
  </si>
  <si>
    <t>Fakultas Komunikasi dan Desain Kreatif</t>
  </si>
  <si>
    <t>Ukuran keberhasilan/ Indikator Kinerja Individu, Target:
- Perkuliahan dilaksanakan 16 kali pertemuan per semester
- Materi kuliah tersedia di Learning Management System (LMS), LCD, White Board, dan Laptop
- Dokumen: Berita acara perkuliahan, penilaian lengkap dan tepat waktu, daftar presensi mahasiswa</t>
  </si>
  <si>
    <t>Ukuran keberhasilan/ Indikator Kinerja Individu, Target: 
- Publikasi Jurnal Nasional Terakreditasi
- Dokumen: bukti terbit, SK penugasan</t>
  </si>
  <si>
    <t>Tidak ada keluhan dari mahasiswa terkait pelayanan dosen</t>
  </si>
  <si>
    <t>Dukungan sarana prasarana pengajaran yang memadai untuk pembelajaran online (https://elearning.budiluhur.ac.id) dan offline</t>
  </si>
  <si>
    <t>Dukungan sistem informasi untuk kegiatan akademik dan penunjang (https://webdosen.budiluhur.ac.id)</t>
  </si>
  <si>
    <t>Dukungan software untuk publikasi penelitian dan pengabdian kepada masyarakat</t>
  </si>
  <si>
    <t>Dukungan pengelola dalam implementasi tridharma dan kegiatan penunjang lain</t>
  </si>
  <si>
    <t>Daftar kehadiran, berita acara pengajaran dan nilai diserahkan ke Program Studi setiap akhir semester melalui aplikasi https://webdosen.budiluhur.ac.id</t>
  </si>
  <si>
    <t>Laporan/Publikasi luaran hasil penelitian dilaporkan ke Program Studi setiap akhir semester</t>
  </si>
  <si>
    <t>Laporan/Publikasi luaran hasil pengabdian kepada masyarakat dilaporkan ke Program Studi setiap akhir semester</t>
  </si>
  <si>
    <t>Jika tidak tercapai, ditargetkan dalam semester tahun akademik berikutnya</t>
  </si>
  <si>
    <t>Penata Tingkat 1 (III/C)</t>
  </si>
  <si>
    <t>Pengajaran mata kuliah Komunikasi Antar Pribadi sebanyak 2 kelas- 6 SKS pada Jenjang Strata-1 sesuai dengan RPS dan tepat waktu, TA Genap 2022/2023 (Penugasan Dekan FKDK Universitas Budi Luhur NOMOR: K/UBL/FKDK/000/003/02/23)</t>
  </si>
  <si>
    <t xml:space="preserve">Pengajaran mata kuliah Hukum Kode Etik dan Komunikasi sebanyak 2 kelas- 6 SKS pada Jenjang Strata-1 sesuai dengan RPS dan tepat waktu, TA Gasal 2023/2024 (Penugasan Dekan FKDK Universitas Budi Luhur NOMOR: K/UBL/FKDK/000/023/09/23) </t>
  </si>
  <si>
    <t>Pembimbingan Skripsi 6 Mahasiswa FKDK, Program Studi Ilmu Komunikasi Jenjang Strata-1, TA Genap 2022/2023 (Penugasan Dekan FKDK Universitas Budi Luhur NOMOR: K/UBL/FKDK/000/008/02/23)</t>
  </si>
  <si>
    <t>Ukuran keberhasilan/ Indikator Kinerja Individu, Target: 
- Pembimbingan minimal 8x / semester
- Kelulusan mahasiswa minimal 80%</t>
  </si>
  <si>
    <t xml:space="preserve">Ukuran keberhasilan/ Indikator Kinerja Individu, Target:
- Publikasi artikel ilmiah 1 judul / semester
- Jurnal Nasional Terakreditasi                              </t>
  </si>
  <si>
    <t xml:space="preserve">Ukuran keberhasilan/ Indikator Kinerja Individu, Target:
- Publikasi artikel ilmiah 1 judul / semester
- Jurnal Nasional Terakreditasi             </t>
  </si>
  <si>
    <t>Ukuran keberhasilan/ Indikator Kinerja Individu, Target:
- Pelaksanaan pengabdian kepada masyarakat 1x / semester
- Bukti pelaksanaan lengkap</t>
  </si>
  <si>
    <t>Ukuran keberhasilan/ Indikator Kinerja Individu, Target:
- Partisipasi seminar/workshop 1x / semester
- Bukti kegiatan lengkap</t>
  </si>
  <si>
    <t xml:space="preserve">Pimpinan : Dosen sudah melakukan Pengajaran perkuliahan sesuai prosedur
</t>
  </si>
  <si>
    <t xml:space="preserve">Ukuran keberhasilan/ Indikator Kinerja Individu, Target:
- Publikasi artikel ilmiah 1 judul / semester
- Jurnal Nasional Terakreditasi            </t>
  </si>
  <si>
    <t xml:space="preserve">Ukuran keberhasilan/ Indikator Kinerja Individu, Target:
- Pelaksanaan pengabdian kepada masyarakat 1x / semester
- Bukti pelaksanaan lengkap
</t>
  </si>
  <si>
    <t>Pengajaran mata kuliah Komunikasi Antar Pribadi sebanyak 2 kelas- 6 SKS pada Jenjang Strata-1 sesuai dengan RPS dan tepat waktu, TA Genap 2022/2023 (Penugasan Dekan FKDK Universitas Budi Luhur Nomor: K/UBL/FKDK/000/003/02/23)</t>
  </si>
  <si>
    <t xml:space="preserve">Pengajaran mata kuliah Hukum Kode Etik dan Komunikasi sebanyak 2 kelas- 6 SKS pada Jenjang Strata-1 sesuai dengan RPS dan tepat waktu, TA Gasal 2023/2024 (Penugasan Dekan FKDK Universitas Budi Luhur Nomor: K/UBL/FKDK/000/023/09/23) </t>
  </si>
  <si>
    <t>Pembimbingan Skripsi 6 Mahasiswa FKDK, Program Studi Ilmu Komunikasi Jenjang Strata-1, TA Genap 2022/2023 (Penugasan Dekan FKDK Universitas Budi Luhur Nomor: K/UBL/FKDK/000/008/02/23)</t>
  </si>
  <si>
    <t>Pimpinan : Dosen sudah melakukan Pengajaran perkuliahan sesuai prosedur</t>
  </si>
  <si>
    <t>Pimpinan: Dosen sudah melakukan pembimbingan skripsi mahasiswa sesuai panduan dan prosedur.</t>
  </si>
  <si>
    <t>Pimpinan : Dosen sudah melakukan publikasi penelitian sesuai prosedur</t>
  </si>
  <si>
    <t>Pimpinan : Dosen sudah melakukan kegiatan Pengabdian kepada masyarakat sesuai prosedur</t>
  </si>
  <si>
    <t>Pimpinan : Dosen sudah melakukan kegiatan penunjang lain sesuai prosedur</t>
  </si>
  <si>
    <t xml:space="preserve">Ukuran keberhasilan/ Indikator Kinerja Individu, Target:
- Publikasi artikel ilmiah 1 judul / semester
- Jurnal Nasional Terakreditasi                  </t>
  </si>
  <si>
    <t>Pelaksana kegiatan pengabdian kepada masyarakat dengan tema “Literasi Digital: Upaya Penyadaran Terkait Bahaya Perangkap Judul Clickbait pada Jurnalisme Online”, TA Genap 2022/2023. (Penugasan Dekan FKDK Universitas Budi Luhur Nomor: D/UBL/FKDK/000/009C/03/23)</t>
  </si>
  <si>
    <t>Pelaksana kegiatan pengabdian kepada masyarakat dengan tema “Literasi digital: Etika Berkomunikasi di Platform Social Media kepada GPA Ciledug, Tangerang”, TA Gasal 2023/2024 (Penugasan Dekan FKDK Universitas Budi Luhur Nomor: K/UBL/FKDK/000/025/09/23)</t>
  </si>
  <si>
    <t>Pimpinan : Dosen sudah melakukan kegiatan Penunjang sesuai prosedur</t>
  </si>
  <si>
    <t>Pimpinan : Dosen sudah melakukan publikasi Pengabdian kepada masyarakat sesuai prosedur</t>
  </si>
  <si>
    <t>Ukuran keberhasilan/ Indikator Kinerja Individu, Target: 
- Minimal 1 keanggotaan organisasi / semester
- Bukti: Kartu Tanda Anggota &amp; SK penugasan</t>
  </si>
  <si>
    <t>Lektor Kepala/Dekan</t>
  </si>
  <si>
    <t>050091/0330128103</t>
  </si>
  <si>
    <t>Prof. Dr. Agus Setyo Budi, M.Sc</t>
  </si>
  <si>
    <t>240007/0026046306</t>
  </si>
  <si>
    <t>Guru Besar/IV-E</t>
  </si>
  <si>
    <t>Rektor</t>
  </si>
  <si>
    <t>Universitas Budi Luhur</t>
  </si>
  <si>
    <t>080133/0328016904</t>
  </si>
  <si>
    <t>Artikel hasil penelitian dipublikasikan sesuai ketentuan dan tepat waktu pada Jurnal Humaniora dan Ilmu Pendidikan (Jahidik). 3(1), 19–35. https://doi.org/10.35912/jahidik.v3i1.2233, 4 Juli 2023. “Wacana Kesetaraan Gender dalam Keluarga pada Film Nanti Kita Cerita tentang Hari Ini: Analisis Wacana Kritis Norman Fairclough” (Discourse in Gender Equality in the Family in the Film 'Nanti Kita Cerita tentang Hari Ini': Critical Discourse Analysis of Norman Fairclough)”, TA Genap 2022/2023 (Penugasan Dekan FKDK Universitas Budi Nomor: K/UBL/FKDK/000/004/02/23)</t>
  </si>
  <si>
    <t>Artikel hasil penelitian dipublikasikan sesuai ketentuan dan tepat waktu pada Jurnal Literatus Vol 5 (2). Terbit 5 Oktober 2023, sebagai penulis ke-2. https://doi.org/10.37010/lit.v5i2.1404, “Critical Discourse Analysis on the Podcast “Putusan MK: Palu Hakim Patah Berkeping”. TA Gasal 2023/2024 (Penugasan Dekan FKDK Universitas Budi Luhur Nomor: K/UBL/FKDK/000/025/09/23).</t>
  </si>
  <si>
    <t>Artikel hasil pengabdian kepada masyarakat dipublikasikan sesuai ketentuan dan tepat waktu pada Jurnal Ikraith-Abdimas Vol 6 No 2 (2023), Juli, sebagai penulis ke-3, “Literasi Media Online pada Kalangan Remaja Untuk Meningkatkan Pemahaman Etika Berkomunikasi di Media Sosial”, https://garuda.kemdiktisaintek.go.id/documents/detail/3131242, TA Genap 2022/2023 (Penugasan Dekan FKDK Universitas Budi Luhur Nomor: D/UBL/FKDK/000/004/02/23)</t>
  </si>
  <si>
    <t xml:space="preserve">Anggota organisasi profesi Asosiasi Dosen Indonesia (ADI) dan Ikatan Sarjana Komunikasi Indonesia (ISKI), TA Genap 2022/2023 (Penugasan Dekan FKDK Universitas Budi Luhur Nomor: K/UBL/FKDK/000/004/02/23) dan anggota ADI+ISKI, TA Gasal 2023/2024 (Penugasan Dekan FKDK Universitas Budi Luhur Nomor: K/UBL/FKDK/000/025/09/23)
</t>
  </si>
  <si>
    <t>Berperan serta aktif dalam pertemuan ilmiah pada: 1) Webinar 44TH Universitas Budi Luhur Let Me Know Talks, Pascasarjana “TECHNOPRENEURSHIP FOR BETTER LIFE”. 18 maret 2023, 2) “Pelatihan Penelitian Kualitiatif Campuran dengan Story Telling Methods di NVivo”, 3) Bootcamp Olah Data menggunakan NVIVO”, 4) Pelatihan Video Content Creation Associate”, 5) “Globalisasi Media: Antara Keanekaragaman, Identitas &amp; Nilai-Nilai Budaya, 6) Webinar LMS Dasar oleh UBL, TA Genap 2022/2023 (Penugasan Dekan FKDK Universitas Budi Luhur Nomor: K/UBL/FKDK/000/004/02/23)</t>
  </si>
  <si>
    <t xml:space="preserve">Ukuran keberhasilan/ Indikator Kinerja Individu, Target:
- Partisipasi seminar/workshop 1x / semester
- Bukti kegiatan lengkap
</t>
  </si>
  <si>
    <t>Berperan aktif pada kegiatan pengembangan diri untuk meningkatkan kompetensi selama 12 Jam Pelatihan (JP) dengan tema “Bootcamp Menulis Artikel dengan Bibliometric Analysis”, 16 Agustus s/d 13 September 2023 &amp; “International Conference "Breaking Barriers in Writings and Publishing Journal Articles: Creative and Productive Processes in the Academic World", 7-9 September 2023, TA Gasal 2023/2024 (Penugasan Dekan FKDK Universitas Budi Luhur Nomor: D/UBL/FKDK/000/028B/09/23)</t>
  </si>
  <si>
    <t xml:space="preserve">Artikel hasil pengabdian kepada masyarakat dipublikasikan sesuai ketentuan dan tepat waktu pada Jurnal Ikraith-Abdimas Vol 6 No 2 (2023), Juli, sebagai penulis ke-3, “Literasi Media Online pada Kalangan Remaja Untuk Meningkatkan Pemahaman Etika Berkomunikasi di Media Sosial”, https://garuda.kemdiktisaintek.go.id/documents/detail/3131242, TA Genap 2022/2023 (Penugasan Dekan FKDK Universitas Budi Luhur Nomor: D/UBL/FKDK/000/004/02/23)
</t>
  </si>
  <si>
    <t>Bukti publikasi penelitian link:</t>
  </si>
  <si>
    <t xml:space="preserve">Presensi Kehadiran sebanyak 16 kali pertemuan, berita acara perkuliahan dan penilaian mahasiswa link: https://dirdosen.budiluhur.ac.id/0328016904/GENAP%202022-2023/PENGAJARAN/Bukti%20lengkap%20pengajaran%20genap%202022-2023.pdf
</t>
  </si>
  <si>
    <t xml:space="preserve">Presensi Kehadiran sebanyak 16 kali pertemuan, berita acara perkuliahan dan penilaian mahasiswa- link: https://dirdosen.budiluhur.ac.id/0328016904/GASAL%202023-2024/PENGAJARAN/Bukti%20lengkap%20pengajaran%20gasal%202023-2024.pdf
</t>
  </si>
  <si>
    <t>Bukti hasil pembimbing TA semester Genap 2022/2023 link: https://dirdosen.budiluhur.ac.id/0328016904/GENAP%202022-2023/PENGAJARAN/Bukti%20lengkap%20pembimbingan%20TA%206%20mhs%20genap%202022-2023.pdf</t>
  </si>
  <si>
    <t>Bukti publikasi penelitian, link: https://dirdosen.budiluhur.ac.id/0328016904/GENAP%202022-2023/PENELITIAN/Bukti%20lengkap%20penelitian%20genap%202022-2023.pdf</t>
  </si>
  <si>
    <t>Bukti kegiatan pengabdian kepada masyarakat- TA Genap 2022/2023, link: https://dirdosen.budiluhur.ac.id/0328016904/GENAP%202022-2023/PENGABDIAN/Bukti%20lengkap%20PKM%20genap%202022-2023.pdf</t>
  </si>
  <si>
    <t>Bukti kegiatan pengabdian kepada masyarakat- TA Gasal 2023/2024 link: https://dirdosen.budiluhur.ac.id/0328016904/GASAL%202023-2024/PENGABDIAN/Bukti%20lengkap%20PKM%20gasal%202023-2024.pdf</t>
  </si>
  <si>
    <t>Bukti publikasi kegiatan pengabdian masyarakat, link: https://dirdosen.budiluhur.ac.id/0328016904/GENAP%202022-2023/PENGABDIAN/Bukti%20lengkap%20artikel%20PKM%20jurnal%20ikraith%20genap%202022-2023.pdf</t>
  </si>
  <si>
    <t>Bukti keanggotaan dan SK penugasan, link: https://dirdosen.budiluhur.ac.id/0328016904/GENAP%202022-2023/PENUNJANG/Gabung%20SK%2Bbukti%20keanggotaan%20ADI%20ISKI%20genap%202022-2023%2Bgasal%202023-2024.pdf</t>
  </si>
  <si>
    <t xml:space="preserve">Bukti kegiatan link: https://dirdosen.budiluhur.ac.id/0328016904/GENAP%202022-2023/PENUNJANG/Full%20bukti%20lengkap%20penunjang%20genap%202022-2023.pdf
</t>
  </si>
  <si>
    <t>Bukt kegiatan link: https://dirdosen.budiluhur.ac.id/0328016904/GASAL%202023-2024/PENUNJANG/Bukti%20lengkap%20penunjang%20gasal%202023-2024.pdf</t>
  </si>
  <si>
    <r>
      <rPr>
        <sz val="10"/>
        <rFont val="Tahoma"/>
        <family val="2"/>
      </rPr>
      <t>Ukuran keberhasilan/ Indikator Kinerja Individu, Target:
- Perkuliahan dilaksanakan 16 kali pertemuan per semester
- Materi kuliah tersedia di Learning Management System (LMS), LCD, White Board, dan Laptop
- Dokumen: Berita acara perkuliahan, penilaian lengkap dan tepat waktu, daftar presensi mahasiswa</t>
    </r>
    <r>
      <rPr>
        <sz val="10"/>
        <color rgb="FFFF0000"/>
        <rFont val="Tahoma"/>
        <family val="2"/>
      </rPr>
      <t xml:space="preserve">
</t>
    </r>
  </si>
  <si>
    <t>Dr. Rocky Prasetyo Jati, S.ST., M.Si</t>
  </si>
  <si>
    <t>050091 / 0330128103</t>
  </si>
  <si>
    <t>080133 / 0328016904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</si>
</sst>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 #,##0_-;_-* &quot;-&quot;_-;_-@_-"/>
  </numFmts>
  <fonts count="41">
    <font>
      <sz val="11"/>
      <name val="Calibri"/>
    </font>
    <font>
      <u/>
      <sz val="11"/>
      <name val="Calibri"/>
      <family val="2"/>
    </font>
    <font>
      <sz val="11"/>
      <name val="Calibri"/>
      <family val="2"/>
    </font>
    <font>
      <sz val="10"/>
      <name val="Calibri"/>
      <family val="2"/>
    </font>
    <font>
      <b/>
      <sz val="11"/>
      <name val="Calibri"/>
      <family val="2"/>
    </font>
    <font>
      <sz val="8"/>
      <name val="Calibri"/>
      <family val="2"/>
    </font>
    <font>
      <sz val="20"/>
      <name val="Calibri"/>
      <family val="2"/>
    </font>
    <font>
      <sz val="48"/>
      <name val="Calibri"/>
      <family val="2"/>
    </font>
    <font>
      <i/>
      <sz val="8"/>
      <name val="Calibri"/>
      <family val="2"/>
    </font>
    <font>
      <i/>
      <sz val="11"/>
      <name val="Calibri"/>
      <family val="2"/>
    </font>
    <font>
      <sz val="11"/>
      <name val="BookmanOldStyle"/>
    </font>
    <font>
      <b/>
      <sz val="11"/>
      <name val="BookmanOldStyle"/>
    </font>
    <font>
      <i/>
      <sz val="11"/>
      <name val="BookmanOldStyle"/>
    </font>
    <font>
      <sz val="11"/>
      <color indexed="8"/>
      <name val="Calibri"/>
      <family val="2"/>
    </font>
    <font>
      <sz val="9"/>
      <color indexed="54"/>
      <name val="TrebuchetMS"/>
    </font>
    <font>
      <sz val="11"/>
      <name val="Times New Roman"/>
      <family val="1"/>
    </font>
    <font>
      <sz val="11"/>
      <name val="Calibri"/>
      <family val="2"/>
    </font>
    <font>
      <i/>
      <sz val="11"/>
      <color indexed="8"/>
      <name val="Times New Roman"/>
      <family val="1"/>
    </font>
    <font>
      <sz val="11"/>
      <color theme="1"/>
      <name val="Calibri"/>
      <family val="2"/>
      <scheme val="minor"/>
    </font>
    <font>
      <sz val="12"/>
      <color theme="1"/>
      <name val="Times New Roman"/>
      <family val="1"/>
    </font>
    <font>
      <b/>
      <sz val="12"/>
      <color theme="1"/>
      <name val="Times New Roman"/>
      <family val="1"/>
    </font>
    <font>
      <b/>
      <sz val="11"/>
      <color theme="1"/>
      <name val="Times New Roman"/>
      <family val="1"/>
    </font>
    <font>
      <sz val="11"/>
      <color theme="1"/>
      <name val="Times New Roman"/>
      <family val="1"/>
    </font>
    <font>
      <sz val="11"/>
      <color rgb="FF000000"/>
      <name val="Times New Roman"/>
      <family val="1"/>
    </font>
    <font>
      <b/>
      <sz val="11"/>
      <color rgb="FF000000"/>
      <name val="Times New Roman"/>
      <family val="1"/>
    </font>
    <font>
      <strike/>
      <sz val="11"/>
      <name val="Calibri"/>
      <family val="2"/>
    </font>
    <font>
      <sz val="11"/>
      <color theme="1"/>
      <name val="Bookman Old Style"/>
      <family val="1"/>
    </font>
    <font>
      <sz val="12"/>
      <color rgb="FF000000"/>
      <name val="Times New Roman"/>
      <family val="1"/>
    </font>
    <font>
      <sz val="12"/>
      <color theme="1"/>
      <name val="Arial"/>
      <family val="2"/>
    </font>
    <font>
      <b/>
      <sz val="11"/>
      <name val="Times New Roman"/>
      <family val="1"/>
    </font>
    <font>
      <sz val="11"/>
      <color rgb="FFFF0000"/>
      <name val="BookmanOldStyle"/>
    </font>
    <font>
      <sz val="11"/>
      <color rgb="FFFF0000"/>
      <name val="Calibri"/>
      <family val="2"/>
    </font>
    <font>
      <sz val="10"/>
      <name val="Tahoma"/>
      <family val="2"/>
    </font>
    <font>
      <b/>
      <sz val="10"/>
      <name val="Tahoma"/>
      <family val="2"/>
    </font>
    <font>
      <i/>
      <sz val="10"/>
      <name val="Tahoma"/>
      <family val="2"/>
    </font>
    <font>
      <i/>
      <sz val="10"/>
      <color rgb="FFFF0000"/>
      <name val="Tahoma"/>
      <family val="2"/>
    </font>
    <font>
      <sz val="10"/>
      <color rgb="FFFF0000"/>
      <name val="Tahoma"/>
      <family val="2"/>
    </font>
    <font>
      <b/>
      <sz val="10"/>
      <color theme="1"/>
      <name val="Tahoma"/>
      <family val="2"/>
    </font>
    <font>
      <sz val="10"/>
      <color theme="1"/>
      <name val="Tahoma"/>
      <family val="2"/>
    </font>
    <font>
      <sz val="10"/>
      <color rgb="FF000000"/>
      <name val="Tahoma"/>
      <family val="2"/>
    </font>
    <font>
      <b/>
      <i/>
      <sz val="10"/>
      <color theme="1"/>
      <name val="Tahoma"/>
      <family val="2"/>
    </font>
  </fonts>
  <fills count="9">
    <fill>
      <patternFill patternType="none"/>
    </fill>
    <fill>
      <patternFill patternType="gray125"/>
    </fill>
    <fill>
      <patternFill patternType="solid">
        <fgColor rgb="FFD9E2F3"/>
        <bgColor rgb="FFD9E2F3"/>
      </patternFill>
    </fill>
    <fill>
      <patternFill patternType="solid">
        <fgColor theme="0"/>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rgb="FF8EAADB"/>
        <bgColor rgb="FF8EAADB"/>
      </patternFill>
    </fill>
    <fill>
      <patternFill patternType="solid">
        <fgColor theme="8" tint="0.79998168889431442"/>
        <bgColor indexed="64"/>
      </patternFill>
    </fill>
    <fill>
      <patternFill patternType="solid">
        <fgColor rgb="FFFFFF00"/>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ck">
        <color rgb="FF000000"/>
      </right>
      <top/>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indexed="64"/>
      </top>
      <bottom/>
      <diagonal/>
    </border>
    <border>
      <left style="thin">
        <color rgb="FF000000"/>
      </left>
      <right/>
      <top/>
      <bottom style="thin">
        <color indexed="64"/>
      </bottom>
      <diagonal/>
    </border>
    <border>
      <left/>
      <right style="thin">
        <color rgb="FF000000"/>
      </right>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s>
  <cellStyleXfs count="3">
    <xf numFmtId="0" fontId="0" fillId="0" borderId="0"/>
    <xf numFmtId="0" fontId="18" fillId="0" borderId="0"/>
    <xf numFmtId="0" fontId="28" fillId="0" borderId="0"/>
  </cellStyleXfs>
  <cellXfs count="359">
    <xf numFmtId="0" fontId="0" fillId="0" borderId="0" xfId="0"/>
    <xf numFmtId="0" fontId="0" fillId="0" borderId="0" xfId="0" applyAlignment="1">
      <alignment horizontal="center"/>
    </xf>
    <xf numFmtId="0" fontId="1" fillId="0" borderId="0" xfId="0" applyFont="1" applyAlignment="1">
      <alignment horizontal="center" vertical="center"/>
    </xf>
    <xf numFmtId="0" fontId="0" fillId="0" borderId="0" xfId="0" applyAlignment="1">
      <alignment vertical="top"/>
    </xf>
    <xf numFmtId="0" fontId="0" fillId="2" borderId="17" xfId="0" applyFill="1" applyBorder="1" applyAlignment="1">
      <alignment horizontal="center" vertical="center"/>
    </xf>
    <xf numFmtId="0" fontId="0" fillId="0" borderId="17" xfId="0" applyBorder="1" applyAlignment="1">
      <alignment horizontal="center" vertical="center"/>
    </xf>
    <xf numFmtId="0" fontId="0" fillId="0" borderId="17" xfId="0" applyBorder="1"/>
    <xf numFmtId="0" fontId="0" fillId="0" borderId="0" xfId="0" applyAlignment="1">
      <alignment horizontal="center" vertical="center" wrapText="1"/>
    </xf>
    <xf numFmtId="0" fontId="0" fillId="0" borderId="23" xfId="0" applyBorder="1" applyAlignment="1">
      <alignment horizontal="right" vertical="center" wrapText="1"/>
    </xf>
    <xf numFmtId="0" fontId="0" fillId="0" borderId="18" xfId="0" applyBorder="1" applyAlignment="1">
      <alignment horizontal="center" vertical="center" wrapText="1"/>
    </xf>
    <xf numFmtId="0" fontId="0" fillId="0" borderId="17" xfId="0"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0" borderId="0" xfId="0" applyAlignment="1">
      <alignment horizontal="left" vertical="center" wrapText="1"/>
    </xf>
    <xf numFmtId="0" fontId="0" fillId="0" borderId="0" xfId="0" applyAlignment="1">
      <alignment horizontal="center" vertical="top" wrapText="1"/>
    </xf>
    <xf numFmtId="0" fontId="4" fillId="0" borderId="17" xfId="0" applyFont="1" applyBorder="1" applyAlignment="1">
      <alignment horizontal="center" vertical="center"/>
    </xf>
    <xf numFmtId="0" fontId="4" fillId="0" borderId="0" xfId="0" applyFont="1" applyAlignment="1">
      <alignment horizontal="center" vertical="center"/>
    </xf>
    <xf numFmtId="0" fontId="5" fillId="0" borderId="17" xfId="0" applyFont="1" applyBorder="1" applyAlignment="1">
      <alignment vertical="center" wrapText="1"/>
    </xf>
    <xf numFmtId="0" fontId="4" fillId="0" borderId="17" xfId="0" applyFont="1" applyBorder="1" applyAlignment="1">
      <alignment horizontal="center"/>
    </xf>
    <xf numFmtId="1" fontId="0" fillId="0" borderId="17" xfId="0" applyNumberFormat="1" applyBorder="1" applyAlignment="1">
      <alignment horizontal="center"/>
    </xf>
    <xf numFmtId="9" fontId="0" fillId="0" borderId="0" xfId="0" applyNumberFormat="1"/>
    <xf numFmtId="0" fontId="0" fillId="0" borderId="17" xfId="0" applyBorder="1" applyAlignment="1">
      <alignment horizontal="center"/>
    </xf>
    <xf numFmtId="0" fontId="4" fillId="0" borderId="17" xfId="0" applyFont="1" applyBorder="1" applyAlignment="1">
      <alignment horizontal="center" vertical="center" wrapText="1"/>
    </xf>
    <xf numFmtId="1" fontId="0" fillId="0" borderId="17" xfId="0" applyNumberFormat="1" applyBorder="1" applyAlignment="1">
      <alignment horizontal="center" vertical="center"/>
    </xf>
    <xf numFmtId="1" fontId="0" fillId="0" borderId="0" xfId="0" applyNumberFormat="1" applyAlignment="1">
      <alignment horizontal="center" vertical="center"/>
    </xf>
    <xf numFmtId="0" fontId="19" fillId="0" borderId="0" xfId="1" applyFont="1" applyAlignment="1">
      <alignment horizontal="center" vertical="center"/>
    </xf>
    <xf numFmtId="0" fontId="20" fillId="0" borderId="1" xfId="1" applyFont="1" applyBorder="1" applyAlignment="1">
      <alignment horizontal="center" vertical="center" wrapText="1"/>
    </xf>
    <xf numFmtId="0" fontId="20" fillId="0" borderId="1" xfId="1" applyFont="1" applyBorder="1" applyAlignment="1">
      <alignment horizontal="center" vertical="center"/>
    </xf>
    <xf numFmtId="0" fontId="20" fillId="0" borderId="0" xfId="1" applyFont="1" applyAlignment="1">
      <alignment horizontal="center" vertical="center"/>
    </xf>
    <xf numFmtId="0" fontId="19" fillId="0" borderId="1" xfId="1" applyFont="1" applyBorder="1" applyAlignment="1">
      <alignment vertical="center" wrapText="1"/>
    </xf>
    <xf numFmtId="0" fontId="19" fillId="0" borderId="1" xfId="1" applyFont="1" applyBorder="1" applyAlignment="1">
      <alignment horizontal="center" vertical="center"/>
    </xf>
    <xf numFmtId="0" fontId="19" fillId="0" borderId="0" xfId="1" applyFont="1" applyAlignment="1">
      <alignment vertical="center"/>
    </xf>
    <xf numFmtId="0" fontId="19" fillId="0" borderId="0" xfId="1" applyFont="1" applyAlignment="1">
      <alignment vertical="center" wrapText="1"/>
    </xf>
    <xf numFmtId="0" fontId="20" fillId="3" borderId="0" xfId="1" applyFont="1" applyFill="1" applyAlignment="1">
      <alignment vertical="center"/>
    </xf>
    <xf numFmtId="0" fontId="21" fillId="3" borderId="0" xfId="1" applyFont="1" applyFill="1" applyAlignment="1">
      <alignment vertical="center"/>
    </xf>
    <xf numFmtId="0" fontId="22" fillId="3" borderId="0" xfId="1" applyFont="1" applyFill="1" applyAlignment="1">
      <alignment vertical="center" wrapText="1"/>
    </xf>
    <xf numFmtId="0" fontId="22" fillId="3" borderId="0" xfId="1" applyFont="1" applyFill="1" applyAlignment="1">
      <alignment vertical="center"/>
    </xf>
    <xf numFmtId="0" fontId="22" fillId="3" borderId="0" xfId="1" applyFont="1" applyFill="1" applyAlignment="1">
      <alignment horizontal="center" vertical="center" wrapText="1"/>
    </xf>
    <xf numFmtId="0" fontId="21" fillId="3" borderId="1" xfId="1" applyFont="1" applyFill="1" applyBorder="1" applyAlignment="1">
      <alignment horizontal="center" vertical="center" wrapText="1"/>
    </xf>
    <xf numFmtId="0" fontId="21" fillId="3" borderId="0" xfId="1" applyFont="1" applyFill="1" applyAlignment="1">
      <alignment horizontal="center" vertical="center" wrapText="1"/>
    </xf>
    <xf numFmtId="0" fontId="22" fillId="3" borderId="1" xfId="1" applyFont="1" applyFill="1" applyBorder="1" applyAlignment="1">
      <alignment horizontal="center" vertical="center" wrapText="1"/>
    </xf>
    <xf numFmtId="0" fontId="22" fillId="3" borderId="1" xfId="1" applyFont="1" applyFill="1" applyBorder="1" applyAlignment="1">
      <alignment horizontal="center" wrapText="1"/>
    </xf>
    <xf numFmtId="0" fontId="23" fillId="0" borderId="1" xfId="1" applyFont="1" applyBorder="1" applyAlignment="1">
      <alignment horizontal="center" wrapText="1"/>
    </xf>
    <xf numFmtId="0" fontId="22" fillId="0" borderId="1" xfId="1" applyFont="1" applyBorder="1" applyAlignment="1">
      <alignment horizontal="center" wrapText="1"/>
    </xf>
    <xf numFmtId="0" fontId="21" fillId="3" borderId="0" xfId="1" applyFont="1" applyFill="1" applyAlignment="1">
      <alignment vertical="center" wrapText="1"/>
    </xf>
    <xf numFmtId="0" fontId="23" fillId="0" borderId="26" xfId="1" applyFont="1" applyBorder="1" applyAlignment="1">
      <alignment horizontal="center" vertical="center" wrapText="1"/>
    </xf>
    <xf numFmtId="0" fontId="10" fillId="0" borderId="0" xfId="1" applyFont="1" applyAlignment="1">
      <alignment horizontal="center"/>
    </xf>
    <xf numFmtId="0" fontId="10" fillId="0" borderId="0" xfId="1" applyFont="1"/>
    <xf numFmtId="0" fontId="10" fillId="0" borderId="0" xfId="1" applyFont="1" applyAlignment="1">
      <alignment vertical="center"/>
    </xf>
    <xf numFmtId="0" fontId="10" fillId="0" borderId="0" xfId="1" applyFont="1" applyAlignment="1">
      <alignment horizontal="right" vertical="center"/>
    </xf>
    <xf numFmtId="0" fontId="10" fillId="4" borderId="1" xfId="1" applyFont="1" applyFill="1" applyBorder="1" applyAlignment="1">
      <alignment vertical="center"/>
    </xf>
    <xf numFmtId="0" fontId="10" fillId="0" borderId="1" xfId="1" applyFont="1" applyBorder="1" applyAlignment="1">
      <alignment vertical="center"/>
    </xf>
    <xf numFmtId="0" fontId="11" fillId="0" borderId="0" xfId="1" applyFont="1"/>
    <xf numFmtId="0" fontId="10" fillId="0" borderId="0" xfId="1" applyFont="1" applyAlignment="1">
      <alignment horizontal="center" vertical="center"/>
    </xf>
    <xf numFmtId="0" fontId="0" fillId="3" borderId="0" xfId="0" applyFill="1" applyAlignment="1">
      <alignment horizontal="left" vertical="top"/>
    </xf>
    <xf numFmtId="0" fontId="0" fillId="3" borderId="0" xfId="0" applyFill="1"/>
    <xf numFmtId="0" fontId="23" fillId="3" borderId="0" xfId="0" applyFont="1" applyFill="1" applyAlignment="1">
      <alignment vertical="center" wrapText="1"/>
    </xf>
    <xf numFmtId="0" fontId="23" fillId="3" borderId="0" xfId="0" applyFont="1" applyFill="1" applyAlignment="1">
      <alignment horizontal="right" vertical="center" wrapText="1"/>
    </xf>
    <xf numFmtId="0" fontId="23" fillId="4" borderId="1" xfId="0" applyFont="1" applyFill="1" applyBorder="1" applyAlignment="1">
      <alignment vertical="center" wrapText="1"/>
    </xf>
    <xf numFmtId="0" fontId="23" fillId="3" borderId="1" xfId="0" applyFont="1" applyFill="1" applyBorder="1" applyAlignment="1">
      <alignment vertical="center" wrapText="1"/>
    </xf>
    <xf numFmtId="0" fontId="23" fillId="3" borderId="1" xfId="0" applyFont="1" applyFill="1" applyBorder="1" applyAlignment="1">
      <alignment vertical="top" wrapText="1"/>
    </xf>
    <xf numFmtId="0" fontId="23" fillId="3" borderId="1" xfId="0" applyFont="1" applyFill="1" applyBorder="1" applyAlignment="1">
      <alignment vertical="center"/>
    </xf>
    <xf numFmtId="0" fontId="22" fillId="3" borderId="1" xfId="0" applyFont="1" applyFill="1" applyBorder="1" applyAlignment="1">
      <alignment wrapText="1"/>
    </xf>
    <xf numFmtId="0" fontId="22" fillId="0" borderId="0" xfId="0" applyFont="1" applyAlignment="1">
      <alignment wrapText="1"/>
    </xf>
    <xf numFmtId="0" fontId="22" fillId="3" borderId="0" xfId="0" applyFont="1" applyFill="1" applyAlignment="1">
      <alignment wrapText="1"/>
    </xf>
    <xf numFmtId="0" fontId="26" fillId="0" borderId="26" xfId="0" applyFont="1" applyBorder="1" applyAlignment="1">
      <alignment horizontal="left" vertical="top" wrapText="1"/>
    </xf>
    <xf numFmtId="1" fontId="27" fillId="0" borderId="17" xfId="0" applyNumberFormat="1" applyFont="1" applyBorder="1" applyAlignment="1">
      <alignment horizontal="center" vertical="center" shrinkToFit="1"/>
    </xf>
    <xf numFmtId="0" fontId="26" fillId="0" borderId="38" xfId="0" applyFont="1" applyBorder="1" applyAlignment="1">
      <alignment horizontal="left" vertical="top" wrapText="1"/>
    </xf>
    <xf numFmtId="0" fontId="27" fillId="0" borderId="17" xfId="0" applyFont="1" applyBorder="1" applyAlignment="1">
      <alignment horizontal="center" vertical="center" shrinkToFit="1"/>
    </xf>
    <xf numFmtId="0" fontId="26" fillId="0" borderId="1" xfId="0" applyFont="1" applyBorder="1" applyAlignment="1">
      <alignment horizontal="left" vertical="top" wrapText="1"/>
    </xf>
    <xf numFmtId="0" fontId="22" fillId="3" borderId="1" xfId="1" applyFont="1" applyFill="1" applyBorder="1" applyAlignment="1">
      <alignment horizontal="left" vertical="center" wrapText="1"/>
    </xf>
    <xf numFmtId="0" fontId="30" fillId="0" borderId="0" xfId="1" applyFont="1" applyAlignment="1">
      <alignment horizontal="center" vertical="center"/>
    </xf>
    <xf numFmtId="0" fontId="0" fillId="0" borderId="0" xfId="0" applyAlignment="1">
      <alignment horizontal="right"/>
    </xf>
    <xf numFmtId="0" fontId="32" fillId="0" borderId="1" xfId="1" applyFont="1" applyBorder="1" applyAlignment="1">
      <alignment vertical="center"/>
    </xf>
    <xf numFmtId="0" fontId="32" fillId="0" borderId="0" xfId="1" applyFont="1"/>
    <xf numFmtId="0" fontId="32" fillId="0" borderId="0" xfId="1" applyFont="1" applyAlignment="1">
      <alignment vertical="center"/>
    </xf>
    <xf numFmtId="0" fontId="32" fillId="0" borderId="0" xfId="1" applyFont="1" applyAlignment="1">
      <alignment horizontal="right" vertical="center"/>
    </xf>
    <xf numFmtId="0" fontId="32" fillId="4" borderId="1" xfId="1" applyFont="1" applyFill="1" applyBorder="1" applyAlignment="1">
      <alignment vertical="center"/>
    </xf>
    <xf numFmtId="0" fontId="32" fillId="0" borderId="1" xfId="1" quotePrefix="1" applyFont="1" applyBorder="1" applyAlignment="1">
      <alignment vertical="center"/>
    </xf>
    <xf numFmtId="0" fontId="38" fillId="0" borderId="0" xfId="1" applyFont="1"/>
    <xf numFmtId="0" fontId="36" fillId="0" borderId="0" xfId="1" applyFont="1"/>
    <xf numFmtId="0" fontId="38" fillId="0" borderId="1" xfId="1" applyFont="1" applyBorder="1" applyAlignment="1">
      <alignment horizontal="center"/>
    </xf>
    <xf numFmtId="0" fontId="38" fillId="0" borderId="1" xfId="1" applyFont="1" applyBorder="1" applyAlignment="1">
      <alignment horizontal="center" vertical="center"/>
    </xf>
    <xf numFmtId="0" fontId="38" fillId="0" borderId="0" xfId="1" applyFont="1" applyAlignment="1">
      <alignment horizontal="center"/>
    </xf>
    <xf numFmtId="0" fontId="38" fillId="0" borderId="0" xfId="1" applyFont="1" applyAlignment="1">
      <alignment horizontal="left"/>
    </xf>
    <xf numFmtId="0" fontId="32" fillId="0" borderId="0" xfId="1" applyFont="1" applyAlignment="1">
      <alignment horizontal="center" vertical="center"/>
    </xf>
    <xf numFmtId="0" fontId="32" fillId="0" borderId="0" xfId="0" applyFont="1" applyAlignment="1">
      <alignment horizontal="center" vertical="center" wrapText="1"/>
    </xf>
    <xf numFmtId="0" fontId="32" fillId="0" borderId="0" xfId="0" applyFont="1"/>
    <xf numFmtId="0" fontId="32" fillId="3" borderId="5" xfId="0" applyFont="1" applyFill="1" applyBorder="1" applyAlignment="1">
      <alignment horizontal="center" vertical="center"/>
    </xf>
    <xf numFmtId="0" fontId="32" fillId="3" borderId="0" xfId="0" applyFont="1" applyFill="1" applyAlignment="1">
      <alignment horizontal="left" vertical="top"/>
    </xf>
    <xf numFmtId="0" fontId="32" fillId="3" borderId="1" xfId="0" applyFont="1" applyFill="1" applyBorder="1" applyAlignment="1">
      <alignment horizontal="center" vertical="center"/>
    </xf>
    <xf numFmtId="0" fontId="32" fillId="0" borderId="0" xfId="0" applyFont="1" applyAlignment="1">
      <alignment vertical="center" wrapText="1"/>
    </xf>
    <xf numFmtId="0" fontId="32" fillId="3" borderId="0" xfId="0" applyFont="1" applyFill="1"/>
    <xf numFmtId="0" fontId="32" fillId="3" borderId="3" xfId="0" applyFont="1" applyFill="1" applyBorder="1" applyAlignment="1">
      <alignment horizontal="center" vertical="top"/>
    </xf>
    <xf numFmtId="0" fontId="32" fillId="3" borderId="3" xfId="0" applyFont="1" applyFill="1" applyBorder="1" applyAlignment="1">
      <alignment horizontal="center" vertical="top" wrapText="1"/>
    </xf>
    <xf numFmtId="0" fontId="32" fillId="3" borderId="5" xfId="0" applyFont="1" applyFill="1" applyBorder="1" applyAlignment="1">
      <alignment horizontal="center" vertical="top"/>
    </xf>
    <xf numFmtId="0" fontId="32" fillId="3" borderId="4" xfId="0" applyFont="1" applyFill="1" applyBorder="1" applyAlignment="1">
      <alignment horizontal="center" vertical="top"/>
    </xf>
    <xf numFmtId="0" fontId="32" fillId="3" borderId="4" xfId="0" applyFont="1" applyFill="1" applyBorder="1" applyAlignment="1">
      <alignment horizontal="left" vertical="top" wrapText="1"/>
    </xf>
    <xf numFmtId="0" fontId="32" fillId="3" borderId="4" xfId="0" applyFont="1" applyFill="1" applyBorder="1" applyAlignment="1">
      <alignment horizontal="center" vertical="top" wrapText="1"/>
    </xf>
    <xf numFmtId="0" fontId="32" fillId="3" borderId="0" xfId="0" applyFont="1" applyFill="1" applyAlignment="1">
      <alignment horizontal="center" vertical="top" wrapText="1"/>
    </xf>
    <xf numFmtId="0" fontId="32" fillId="0" borderId="0" xfId="0" applyFont="1" applyAlignment="1">
      <alignment horizontal="right"/>
    </xf>
    <xf numFmtId="0" fontId="32" fillId="0" borderId="0" xfId="0" applyFont="1" applyAlignment="1">
      <alignment horizontal="center" wrapText="1"/>
    </xf>
    <xf numFmtId="0" fontId="32" fillId="0" borderId="0" xfId="0" applyFont="1" applyAlignment="1">
      <alignment wrapText="1"/>
    </xf>
    <xf numFmtId="0" fontId="32" fillId="2" borderId="16" xfId="0" applyFont="1" applyFill="1" applyBorder="1" applyAlignment="1">
      <alignment vertical="top" wrapText="1"/>
    </xf>
    <xf numFmtId="0" fontId="32" fillId="2" borderId="19" xfId="0" applyFont="1" applyFill="1" applyBorder="1" applyAlignment="1">
      <alignment vertical="top" wrapText="1"/>
    </xf>
    <xf numFmtId="0" fontId="33" fillId="0" borderId="0" xfId="0" applyFont="1" applyAlignment="1">
      <alignment horizontal="center" wrapText="1"/>
    </xf>
    <xf numFmtId="0" fontId="32" fillId="2" borderId="17" xfId="0" applyFont="1" applyFill="1" applyBorder="1" applyAlignment="1">
      <alignment horizontal="center" vertical="center" wrapText="1"/>
    </xf>
    <xf numFmtId="0" fontId="33" fillId="0" borderId="0" xfId="0" applyFont="1" applyAlignment="1">
      <alignment horizontal="center"/>
    </xf>
    <xf numFmtId="0" fontId="32" fillId="0" borderId="0" xfId="0" applyFont="1" applyAlignment="1">
      <alignment vertical="top" wrapText="1"/>
    </xf>
    <xf numFmtId="0" fontId="37" fillId="0" borderId="0" xfId="0" applyFont="1" applyAlignment="1">
      <alignment horizontal="left"/>
    </xf>
    <xf numFmtId="0" fontId="32" fillId="0" borderId="0" xfId="0" applyFont="1" applyAlignment="1">
      <alignment horizontal="center" vertical="center"/>
    </xf>
    <xf numFmtId="0" fontId="32" fillId="0" borderId="0" xfId="0" applyFont="1" applyAlignment="1">
      <alignment horizontal="center"/>
    </xf>
    <xf numFmtId="0" fontId="37" fillId="0" borderId="0" xfId="0" applyFont="1" applyAlignment="1">
      <alignment horizontal="center"/>
    </xf>
    <xf numFmtId="0" fontId="32" fillId="0" borderId="0" xfId="0" applyFont="1" applyAlignment="1">
      <alignment horizontal="left"/>
    </xf>
    <xf numFmtId="0" fontId="40" fillId="0" borderId="0" xfId="0" applyFont="1" applyAlignment="1">
      <alignment horizontal="center"/>
    </xf>
    <xf numFmtId="0" fontId="32" fillId="0" borderId="0" xfId="0" applyFont="1" applyAlignment="1">
      <alignment horizontal="left" vertical="center"/>
    </xf>
    <xf numFmtId="0" fontId="32" fillId="7" borderId="3" xfId="0" applyFont="1" applyFill="1" applyBorder="1" applyAlignment="1">
      <alignment horizontal="center"/>
    </xf>
    <xf numFmtId="0" fontId="32" fillId="7" borderId="6" xfId="0" applyFont="1" applyFill="1" applyBorder="1"/>
    <xf numFmtId="0" fontId="32" fillId="7" borderId="9" xfId="0" applyFont="1" applyFill="1" applyBorder="1" applyAlignment="1">
      <alignment horizontal="center" vertical="center"/>
    </xf>
    <xf numFmtId="0" fontId="32" fillId="7" borderId="7" xfId="0" applyFont="1" applyFill="1" applyBorder="1"/>
    <xf numFmtId="0" fontId="32" fillId="7" borderId="15" xfId="0" applyFont="1" applyFill="1" applyBorder="1" applyAlignment="1">
      <alignment horizontal="center"/>
    </xf>
    <xf numFmtId="0" fontId="32" fillId="0" borderId="1" xfId="0" applyFont="1" applyBorder="1"/>
    <xf numFmtId="0" fontId="32" fillId="0" borderId="1" xfId="0" applyFont="1" applyBorder="1" applyAlignment="1">
      <alignment horizontal="center" vertical="center"/>
    </xf>
    <xf numFmtId="0" fontId="32" fillId="7" borderId="5" xfId="0" applyFont="1" applyFill="1" applyBorder="1" applyAlignment="1">
      <alignment horizontal="center"/>
    </xf>
    <xf numFmtId="164" fontId="32" fillId="0" borderId="1" xfId="0" applyNumberFormat="1" applyFont="1" applyBorder="1"/>
    <xf numFmtId="164" fontId="32" fillId="0" borderId="1" xfId="0" quotePrefix="1" applyNumberFormat="1" applyFont="1" applyBorder="1"/>
    <xf numFmtId="0" fontId="32" fillId="7" borderId="4" xfId="0" applyFont="1" applyFill="1" applyBorder="1" applyAlignment="1">
      <alignment horizontal="center"/>
    </xf>
    <xf numFmtId="2" fontId="32" fillId="0" borderId="1" xfId="0" applyNumberFormat="1" applyFont="1" applyBorder="1"/>
    <xf numFmtId="0" fontId="32" fillId="0" borderId="12" xfId="0" applyFont="1" applyBorder="1" applyAlignment="1">
      <alignment horizontal="center"/>
    </xf>
    <xf numFmtId="0" fontId="32" fillId="0" borderId="8" xfId="0" applyFont="1" applyBorder="1" applyAlignment="1">
      <alignment horizontal="center" wrapText="1"/>
    </xf>
    <xf numFmtId="0" fontId="32" fillId="0" borderId="8" xfId="0" applyFont="1" applyBorder="1" applyAlignment="1">
      <alignment horizontal="center" vertical="center"/>
    </xf>
    <xf numFmtId="0" fontId="32" fillId="0" borderId="13" xfId="0" applyFont="1" applyBorder="1" applyAlignment="1">
      <alignment horizontal="center" wrapText="1"/>
    </xf>
    <xf numFmtId="0" fontId="32" fillId="0" borderId="15" xfId="0" applyFont="1" applyBorder="1" applyAlignment="1">
      <alignment horizontal="center"/>
    </xf>
    <xf numFmtId="0" fontId="32" fillId="0" borderId="14" xfId="0" applyFont="1" applyBorder="1" applyAlignment="1">
      <alignment horizontal="center"/>
    </xf>
    <xf numFmtId="0" fontId="32" fillId="0" borderId="14" xfId="0" applyFont="1" applyBorder="1"/>
    <xf numFmtId="164" fontId="32" fillId="0" borderId="14" xfId="0" applyNumberFormat="1" applyFont="1" applyBorder="1" applyAlignment="1">
      <alignment horizontal="center"/>
    </xf>
    <xf numFmtId="0" fontId="32" fillId="0" borderId="10" xfId="0" applyFont="1" applyBorder="1" applyAlignment="1">
      <alignment horizontal="center"/>
    </xf>
    <xf numFmtId="0" fontId="32" fillId="0" borderId="2" xfId="0" applyFont="1" applyBorder="1"/>
    <xf numFmtId="0" fontId="32" fillId="0" borderId="2" xfId="0" applyFont="1" applyBorder="1" applyAlignment="1">
      <alignment horizontal="center" vertical="center"/>
    </xf>
    <xf numFmtId="0" fontId="32" fillId="0" borderId="11" xfId="0" applyFont="1" applyBorder="1"/>
    <xf numFmtId="0" fontId="32" fillId="0" borderId="1" xfId="1" applyFont="1" applyBorder="1" applyAlignment="1">
      <alignment horizontal="center" vertical="center"/>
    </xf>
    <xf numFmtId="0" fontId="32" fillId="4" borderId="1" xfId="1" applyFont="1" applyFill="1" applyBorder="1" applyAlignment="1">
      <alignment horizontal="center" vertical="center"/>
    </xf>
    <xf numFmtId="0" fontId="32" fillId="0" borderId="1" xfId="1" applyFont="1" applyBorder="1" applyAlignment="1">
      <alignment horizontal="center" vertical="center" wrapText="1"/>
    </xf>
    <xf numFmtId="0" fontId="32" fillId="0" borderId="20" xfId="0" applyFont="1" applyBorder="1" applyAlignment="1">
      <alignment horizontal="center" vertical="top" wrapText="1"/>
    </xf>
    <xf numFmtId="0" fontId="32" fillId="0" borderId="21" xfId="0" applyFont="1" applyBorder="1" applyAlignment="1">
      <alignment horizontal="center" vertical="top" wrapText="1"/>
    </xf>
    <xf numFmtId="0" fontId="32" fillId="0" borderId="22" xfId="0" applyFont="1" applyBorder="1" applyAlignment="1">
      <alignment horizontal="center" vertical="top" wrapText="1"/>
    </xf>
    <xf numFmtId="0" fontId="20" fillId="0" borderId="2" xfId="1" applyFont="1" applyBorder="1" applyAlignment="1">
      <alignment horizontal="center" vertical="center" wrapText="1"/>
    </xf>
    <xf numFmtId="0" fontId="26" fillId="0" borderId="38" xfId="0" applyFont="1" applyBorder="1" applyAlignment="1">
      <alignment horizontal="left" vertical="top" wrapText="1"/>
    </xf>
    <xf numFmtId="0" fontId="26" fillId="0" borderId="39" xfId="0" applyFont="1" applyBorder="1" applyAlignment="1">
      <alignment horizontal="left" vertical="top" wrapText="1"/>
    </xf>
    <xf numFmtId="0" fontId="10" fillId="0" borderId="0" xfId="1" applyFont="1" applyAlignment="1">
      <alignment horizontal="center"/>
    </xf>
    <xf numFmtId="0" fontId="10" fillId="4" borderId="1" xfId="1" applyFont="1" applyFill="1" applyBorder="1" applyAlignment="1">
      <alignment horizontal="center" vertical="center"/>
    </xf>
    <xf numFmtId="0" fontId="11" fillId="4" borderId="1" xfId="1" applyFont="1" applyFill="1" applyBorder="1" applyAlignment="1">
      <alignment horizontal="left" vertical="center"/>
    </xf>
    <xf numFmtId="0" fontId="12" fillId="0" borderId="1" xfId="1" applyFont="1" applyBorder="1" applyAlignment="1">
      <alignment horizontal="left" vertical="center"/>
    </xf>
    <xf numFmtId="0" fontId="10" fillId="0" borderId="1" xfId="1" applyFont="1" applyBorder="1" applyAlignment="1">
      <alignment horizontal="left" vertical="top" wrapText="1"/>
    </xf>
    <xf numFmtId="0" fontId="10" fillId="0" borderId="1" xfId="1" applyFont="1" applyBorder="1" applyAlignment="1">
      <alignment horizontal="left" vertical="top"/>
    </xf>
    <xf numFmtId="0" fontId="10" fillId="0" borderId="3" xfId="1" applyFont="1" applyBorder="1" applyAlignment="1">
      <alignment horizontal="center" vertical="top"/>
    </xf>
    <xf numFmtId="0" fontId="10" fillId="0" borderId="4" xfId="1" applyFont="1" applyBorder="1" applyAlignment="1">
      <alignment horizontal="center" vertical="top"/>
    </xf>
    <xf numFmtId="0" fontId="10" fillId="0" borderId="5" xfId="1" applyFont="1" applyBorder="1" applyAlignment="1">
      <alignment horizontal="center" vertical="top"/>
    </xf>
    <xf numFmtId="0" fontId="10" fillId="0" borderId="1" xfId="1" applyFont="1" applyBorder="1" applyAlignment="1">
      <alignment horizontal="left" vertical="center"/>
    </xf>
    <xf numFmtId="0" fontId="10" fillId="0" borderId="1" xfId="1" quotePrefix="1" applyFont="1" applyBorder="1" applyAlignment="1">
      <alignment horizontal="left" vertical="center" wrapText="1"/>
    </xf>
    <xf numFmtId="0" fontId="10" fillId="0" borderId="6" xfId="1" applyFont="1" applyBorder="1" applyAlignment="1">
      <alignment horizontal="center" vertical="center"/>
    </xf>
    <xf numFmtId="0" fontId="10" fillId="0" borderId="7" xfId="1" applyFont="1" applyBorder="1" applyAlignment="1">
      <alignment horizontal="center" vertical="center"/>
    </xf>
    <xf numFmtId="0" fontId="10" fillId="0" borderId="8" xfId="1" applyFont="1" applyBorder="1" applyAlignment="1">
      <alignment horizontal="center" vertical="top"/>
    </xf>
    <xf numFmtId="0" fontId="10" fillId="0" borderId="0" xfId="1" applyFont="1" applyAlignment="1">
      <alignment horizontal="center" vertical="top"/>
    </xf>
    <xf numFmtId="0" fontId="10" fillId="0" borderId="2" xfId="1" applyFont="1" applyBorder="1" applyAlignment="1">
      <alignment horizontal="center" vertical="top"/>
    </xf>
    <xf numFmtId="0" fontId="10" fillId="0" borderId="1" xfId="1" applyFont="1" applyBorder="1" applyAlignment="1">
      <alignment horizontal="center" vertical="center"/>
    </xf>
    <xf numFmtId="0" fontId="10" fillId="0" borderId="1" xfId="1" quotePrefix="1" applyFont="1" applyBorder="1" applyAlignment="1">
      <alignment horizontal="left" vertical="center"/>
    </xf>
    <xf numFmtId="0" fontId="10" fillId="0" borderId="0" xfId="1" applyFont="1" applyAlignment="1">
      <alignment horizontal="center" vertical="center"/>
    </xf>
    <xf numFmtId="0" fontId="24" fillId="3" borderId="0" xfId="0" applyFont="1" applyFill="1" applyAlignment="1">
      <alignment horizontal="center" vertical="center" wrapText="1"/>
    </xf>
    <xf numFmtId="0" fontId="23" fillId="4" borderId="13" xfId="0" applyFont="1" applyFill="1" applyBorder="1" applyAlignment="1">
      <alignment horizontal="left" vertical="center" wrapText="1"/>
    </xf>
    <xf numFmtId="0" fontId="23" fillId="4" borderId="14" xfId="0" applyFont="1" applyFill="1" applyBorder="1" applyAlignment="1">
      <alignment horizontal="left" vertical="center" wrapText="1"/>
    </xf>
    <xf numFmtId="0" fontId="23" fillId="4" borderId="11" xfId="0" applyFont="1" applyFill="1" applyBorder="1" applyAlignment="1">
      <alignment horizontal="left" vertical="center" wrapText="1"/>
    </xf>
    <xf numFmtId="0" fontId="22" fillId="3" borderId="0" xfId="1" applyFont="1" applyFill="1" applyAlignment="1">
      <alignment horizontal="center" vertical="center" wrapText="1"/>
    </xf>
    <xf numFmtId="0" fontId="21" fillId="3" borderId="0" xfId="1" applyFont="1" applyFill="1" applyAlignment="1">
      <alignment horizontal="center" vertical="center" wrapText="1"/>
    </xf>
    <xf numFmtId="0" fontId="30" fillId="0" borderId="15" xfId="1" applyFont="1" applyBorder="1" applyAlignment="1">
      <alignment horizontal="center" vertical="center"/>
    </xf>
    <xf numFmtId="0" fontId="30" fillId="0" borderId="0" xfId="1" applyFont="1" applyAlignment="1">
      <alignment horizontal="center" vertical="center"/>
    </xf>
    <xf numFmtId="0" fontId="29" fillId="0" borderId="0" xfId="0" applyFont="1" applyAlignment="1">
      <alignment horizontal="left" vertical="top" wrapText="1"/>
    </xf>
    <xf numFmtId="0" fontId="29" fillId="0" borderId="0" xfId="0" applyFont="1" applyAlignment="1">
      <alignment horizontal="left" vertical="top"/>
    </xf>
    <xf numFmtId="0" fontId="15" fillId="0" borderId="0" xfId="0" quotePrefix="1" applyFont="1" applyAlignment="1">
      <alignment horizontal="left" vertical="top" wrapText="1"/>
    </xf>
    <xf numFmtId="0" fontId="15" fillId="0" borderId="0" xfId="0" applyFont="1" applyAlignment="1">
      <alignment horizontal="left" vertical="top"/>
    </xf>
    <xf numFmtId="0" fontId="34" fillId="0" borderId="6" xfId="1" applyFont="1" applyBorder="1" applyAlignment="1">
      <alignment horizontal="left" vertical="center" wrapText="1"/>
    </xf>
    <xf numFmtId="0" fontId="34" fillId="0" borderId="9" xfId="1" applyFont="1" applyBorder="1" applyAlignment="1">
      <alignment horizontal="left" vertical="center" wrapText="1"/>
    </xf>
    <xf numFmtId="0" fontId="34" fillId="0" borderId="7" xfId="1" applyFont="1" applyBorder="1" applyAlignment="1">
      <alignment horizontal="left" vertical="center" wrapText="1"/>
    </xf>
    <xf numFmtId="0" fontId="32" fillId="0" borderId="6" xfId="1" applyFont="1" applyBorder="1" applyAlignment="1">
      <alignment horizontal="left" vertical="top" wrapText="1"/>
    </xf>
    <xf numFmtId="0" fontId="32" fillId="0" borderId="9" xfId="1" applyFont="1" applyBorder="1" applyAlignment="1">
      <alignment horizontal="left" vertical="top" wrapText="1"/>
    </xf>
    <xf numFmtId="0" fontId="32" fillId="0" borderId="7" xfId="1" applyFont="1" applyBorder="1" applyAlignment="1">
      <alignment horizontal="left" vertical="top" wrapText="1"/>
    </xf>
    <xf numFmtId="0" fontId="34" fillId="0" borderId="1" xfId="1" applyFont="1" applyBorder="1" applyAlignment="1">
      <alignment horizontal="left" vertical="center" wrapText="1"/>
    </xf>
    <xf numFmtId="0" fontId="32" fillId="0" borderId="1" xfId="1" applyFont="1" applyBorder="1" applyAlignment="1">
      <alignment horizontal="left" vertical="top" wrapText="1"/>
    </xf>
    <xf numFmtId="0" fontId="32" fillId="0" borderId="1" xfId="1" applyFont="1" applyBorder="1" applyAlignment="1">
      <alignment horizontal="left" vertical="top"/>
    </xf>
    <xf numFmtId="0" fontId="32" fillId="4" borderId="6" xfId="1" applyFont="1" applyFill="1" applyBorder="1" applyAlignment="1">
      <alignment horizontal="center" vertical="center"/>
    </xf>
    <xf numFmtId="0" fontId="32" fillId="4" borderId="7" xfId="1" applyFont="1" applyFill="1" applyBorder="1" applyAlignment="1">
      <alignment horizontal="center" vertical="center"/>
    </xf>
    <xf numFmtId="0" fontId="32" fillId="4" borderId="1" xfId="1" applyFont="1" applyFill="1" applyBorder="1" applyAlignment="1">
      <alignment horizontal="center" vertical="center"/>
    </xf>
    <xf numFmtId="0" fontId="33" fillId="4" borderId="1" xfId="1" applyFont="1" applyFill="1" applyBorder="1" applyAlignment="1">
      <alignment horizontal="left" vertical="center"/>
    </xf>
    <xf numFmtId="0" fontId="34" fillId="0" borderId="1" xfId="1" applyFont="1" applyBorder="1" applyAlignment="1">
      <alignment horizontal="left" vertical="top" wrapText="1"/>
    </xf>
    <xf numFmtId="0" fontId="35" fillId="0" borderId="1" xfId="1" applyFont="1" applyBorder="1" applyAlignment="1">
      <alignment horizontal="left" vertical="top"/>
    </xf>
    <xf numFmtId="0" fontId="36" fillId="0" borderId="6" xfId="1" applyFont="1" applyBorder="1" applyAlignment="1">
      <alignment horizontal="left" vertical="top" wrapText="1"/>
    </xf>
    <xf numFmtId="0" fontId="36" fillId="0" borderId="9" xfId="1" applyFont="1" applyBorder="1" applyAlignment="1">
      <alignment horizontal="left" vertical="top" wrapText="1"/>
    </xf>
    <xf numFmtId="0" fontId="36" fillId="0" borderId="7" xfId="1" applyFont="1" applyBorder="1" applyAlignment="1">
      <alignment horizontal="left" vertical="top" wrapText="1"/>
    </xf>
    <xf numFmtId="0" fontId="34" fillId="0" borderId="1" xfId="1" applyFont="1" applyBorder="1" applyAlignment="1">
      <alignment horizontal="left" vertical="center"/>
    </xf>
    <xf numFmtId="0" fontId="32" fillId="0" borderId="9" xfId="1" applyFont="1" applyBorder="1" applyAlignment="1">
      <alignment horizontal="left" vertical="center" wrapText="1"/>
    </xf>
    <xf numFmtId="0" fontId="32" fillId="0" borderId="7" xfId="1" applyFont="1" applyBorder="1" applyAlignment="1">
      <alignment horizontal="left" vertical="center" wrapText="1"/>
    </xf>
    <xf numFmtId="0" fontId="32" fillId="0" borderId="6" xfId="1" applyFont="1" applyBorder="1" applyAlignment="1">
      <alignment horizontal="left" vertical="center" wrapText="1"/>
    </xf>
    <xf numFmtId="0" fontId="32" fillId="0" borderId="9" xfId="1" applyFont="1" applyBorder="1" applyAlignment="1">
      <alignment horizontal="left" vertical="center"/>
    </xf>
    <xf numFmtId="0" fontId="32" fillId="0" borderId="7" xfId="1" applyFont="1" applyBorder="1" applyAlignment="1">
      <alignment horizontal="left" vertical="center"/>
    </xf>
    <xf numFmtId="0" fontId="12" fillId="0" borderId="6" xfId="1" applyFont="1" applyBorder="1" applyAlignment="1">
      <alignment horizontal="left" vertical="center" wrapText="1"/>
    </xf>
    <xf numFmtId="0" fontId="10" fillId="0" borderId="9" xfId="1" applyFont="1" applyBorder="1" applyAlignment="1">
      <alignment horizontal="left" vertical="center" wrapText="1"/>
    </xf>
    <xf numFmtId="0" fontId="10" fillId="0" borderId="7" xfId="1" applyFont="1" applyBorder="1" applyAlignment="1">
      <alignment horizontal="left" vertical="center" wrapText="1"/>
    </xf>
    <xf numFmtId="0" fontId="32" fillId="0" borderId="3" xfId="1" applyFont="1" applyBorder="1" applyAlignment="1">
      <alignment horizontal="center" vertical="top"/>
    </xf>
    <xf numFmtId="0" fontId="32" fillId="0" borderId="4" xfId="1" applyFont="1" applyBorder="1" applyAlignment="1">
      <alignment horizontal="center" vertical="top"/>
    </xf>
    <xf numFmtId="0" fontId="32" fillId="0" borderId="5" xfId="1" applyFont="1" applyBorder="1" applyAlignment="1">
      <alignment horizontal="center" vertical="top"/>
    </xf>
    <xf numFmtId="0" fontId="32" fillId="0" borderId="1" xfId="1" applyFont="1" applyBorder="1" applyAlignment="1">
      <alignment horizontal="left" vertical="center"/>
    </xf>
    <xf numFmtId="0" fontId="32" fillId="0" borderId="1" xfId="1" quotePrefix="1" applyFont="1" applyBorder="1" applyAlignment="1">
      <alignment horizontal="left" vertical="center" wrapText="1"/>
    </xf>
    <xf numFmtId="0" fontId="32" fillId="0" borderId="6" xfId="1" applyFont="1" applyBorder="1" applyAlignment="1">
      <alignment horizontal="left" vertical="center"/>
    </xf>
    <xf numFmtId="0" fontId="32" fillId="0" borderId="6" xfId="1" applyFont="1" applyBorder="1" applyAlignment="1">
      <alignment horizontal="center" vertical="center"/>
    </xf>
    <xf numFmtId="0" fontId="32" fillId="0" borderId="7" xfId="1" applyFont="1" applyBorder="1" applyAlignment="1">
      <alignment horizontal="center" vertical="center"/>
    </xf>
    <xf numFmtId="0" fontId="32" fillId="0" borderId="8" xfId="1" applyFont="1" applyBorder="1" applyAlignment="1">
      <alignment horizontal="center" vertical="top"/>
    </xf>
    <xf numFmtId="0" fontId="32" fillId="0" borderId="0" xfId="1" applyFont="1" applyAlignment="1">
      <alignment horizontal="center" vertical="top"/>
    </xf>
    <xf numFmtId="0" fontId="32" fillId="0" borderId="2" xfId="1" applyFont="1" applyBorder="1" applyAlignment="1">
      <alignment horizontal="center" vertical="top"/>
    </xf>
    <xf numFmtId="0" fontId="32" fillId="0" borderId="1" xfId="1" applyFont="1" applyBorder="1" applyAlignment="1">
      <alignment horizontal="center" vertical="center"/>
    </xf>
    <xf numFmtId="0" fontId="32" fillId="0" borderId="1" xfId="1" applyFont="1" applyBorder="1" applyAlignment="1">
      <alignment horizontal="left" vertical="center" wrapText="1"/>
    </xf>
    <xf numFmtId="0" fontId="32" fillId="0" borderId="6" xfId="1" quotePrefix="1" applyFont="1" applyBorder="1" applyAlignment="1">
      <alignment horizontal="left" vertical="center"/>
    </xf>
    <xf numFmtId="0" fontId="32" fillId="0" borderId="9" xfId="1" quotePrefix="1" applyFont="1" applyBorder="1" applyAlignment="1">
      <alignment horizontal="left" vertical="center"/>
    </xf>
    <xf numFmtId="0" fontId="32" fillId="0" borderId="7" xfId="1" quotePrefix="1" applyFont="1" applyBorder="1" applyAlignment="1">
      <alignment horizontal="left" vertical="center"/>
    </xf>
    <xf numFmtId="0" fontId="32" fillId="0" borderId="12" xfId="1" applyFont="1" applyBorder="1" applyAlignment="1">
      <alignment horizontal="left" vertical="center" wrapText="1"/>
    </xf>
    <xf numFmtId="0" fontId="32" fillId="0" borderId="13" xfId="1" applyFont="1" applyBorder="1" applyAlignment="1">
      <alignment horizontal="left" vertical="center" wrapText="1"/>
    </xf>
    <xf numFmtId="0" fontId="32" fillId="0" borderId="10" xfId="1" applyFont="1" applyBorder="1" applyAlignment="1">
      <alignment horizontal="left" vertical="center" wrapText="1"/>
    </xf>
    <xf numFmtId="0" fontId="32" fillId="0" borderId="11" xfId="1" applyFont="1" applyBorder="1" applyAlignment="1">
      <alignment horizontal="left" vertical="center" wrapText="1"/>
    </xf>
    <xf numFmtId="0" fontId="36" fillId="0" borderId="15" xfId="1" applyFont="1" applyBorder="1" applyAlignment="1">
      <alignment horizontal="center"/>
    </xf>
    <xf numFmtId="0" fontId="36" fillId="0" borderId="0" xfId="1" applyFont="1" applyAlignment="1">
      <alignment horizontal="center"/>
    </xf>
    <xf numFmtId="0" fontId="37" fillId="0" borderId="0" xfId="1" applyFont="1" applyAlignment="1">
      <alignment horizontal="center"/>
    </xf>
    <xf numFmtId="0" fontId="38" fillId="4" borderId="6" xfId="1" applyFont="1" applyFill="1" applyBorder="1" applyAlignment="1">
      <alignment horizontal="left"/>
    </xf>
    <xf numFmtId="0" fontId="38" fillId="4" borderId="9" xfId="1" applyFont="1" applyFill="1" applyBorder="1" applyAlignment="1">
      <alignment horizontal="left"/>
    </xf>
    <xf numFmtId="0" fontId="38" fillId="4" borderId="7" xfId="1" applyFont="1" applyFill="1" applyBorder="1" applyAlignment="1">
      <alignment horizontal="left"/>
    </xf>
    <xf numFmtId="0" fontId="32" fillId="3" borderId="1" xfId="0" applyFont="1" applyFill="1" applyBorder="1"/>
    <xf numFmtId="0" fontId="38" fillId="0" borderId="1" xfId="1" applyFont="1" applyBorder="1"/>
    <xf numFmtId="0" fontId="38" fillId="0" borderId="1" xfId="1" applyFont="1" applyBorder="1" applyAlignment="1">
      <alignment horizontal="left"/>
    </xf>
    <xf numFmtId="0" fontId="32" fillId="3" borderId="1" xfId="0" applyFont="1" applyFill="1" applyBorder="1" applyAlignment="1">
      <alignment horizontal="left"/>
    </xf>
    <xf numFmtId="0" fontId="38" fillId="3" borderId="1" xfId="0" applyFont="1" applyFill="1" applyBorder="1" applyAlignment="1">
      <alignment horizontal="left"/>
    </xf>
    <xf numFmtId="0" fontId="32" fillId="0" borderId="1" xfId="1" applyFont="1" applyBorder="1" applyAlignment="1">
      <alignment horizontal="left"/>
    </xf>
    <xf numFmtId="0" fontId="32" fillId="3" borderId="15" xfId="0" applyFont="1" applyFill="1" applyBorder="1" applyAlignment="1">
      <alignment horizontal="left" vertical="top" wrapText="1"/>
    </xf>
    <xf numFmtId="0" fontId="32" fillId="3" borderId="14" xfId="0" applyFont="1" applyFill="1" applyBorder="1" applyAlignment="1">
      <alignment horizontal="left" vertical="top" wrapText="1"/>
    </xf>
    <xf numFmtId="0" fontId="32" fillId="3" borderId="6" xfId="0" applyFont="1" applyFill="1" applyBorder="1" applyAlignment="1">
      <alignment horizontal="left" vertical="top" wrapText="1"/>
    </xf>
    <xf numFmtId="0" fontId="32" fillId="3" borderId="9" xfId="0" applyFont="1" applyFill="1" applyBorder="1" applyAlignment="1">
      <alignment horizontal="left" vertical="top" wrapText="1"/>
    </xf>
    <xf numFmtId="0" fontId="32" fillId="3" borderId="7" xfId="0" applyFont="1" applyFill="1" applyBorder="1" applyAlignment="1">
      <alignment horizontal="left" vertical="top" wrapText="1"/>
    </xf>
    <xf numFmtId="0" fontId="32" fillId="0" borderId="30" xfId="0" quotePrefix="1" applyFont="1" applyBorder="1" applyAlignment="1">
      <alignment horizontal="left" vertical="top" wrapText="1"/>
    </xf>
    <xf numFmtId="0" fontId="32" fillId="0" borderId="0" xfId="0" applyFont="1"/>
    <xf numFmtId="0" fontId="32" fillId="0" borderId="31" xfId="0" applyFont="1" applyBorder="1"/>
    <xf numFmtId="0" fontId="34" fillId="0" borderId="30" xfId="0" applyFont="1" applyBorder="1" applyAlignment="1">
      <alignment horizontal="left" vertical="top" wrapText="1"/>
    </xf>
    <xf numFmtId="0" fontId="32" fillId="0" borderId="28" xfId="0" applyFont="1" applyBorder="1" applyAlignment="1">
      <alignment horizontal="left" vertical="top" wrapText="1"/>
    </xf>
    <xf numFmtId="0" fontId="32" fillId="0" borderId="29" xfId="0" applyFont="1" applyBorder="1"/>
    <xf numFmtId="0" fontId="32" fillId="0" borderId="18" xfId="0" applyFont="1" applyBorder="1"/>
    <xf numFmtId="0" fontId="31" fillId="0" borderId="30" xfId="0" applyFont="1" applyBorder="1" applyAlignment="1">
      <alignment horizontal="left"/>
    </xf>
    <xf numFmtId="0" fontId="31" fillId="0" borderId="0" xfId="0" applyFont="1" applyAlignment="1">
      <alignment horizontal="left"/>
    </xf>
    <xf numFmtId="0" fontId="32" fillId="0" borderId="27" xfId="0" quotePrefix="1" applyFont="1" applyBorder="1" applyAlignment="1">
      <alignment horizontal="left" vertical="top" wrapText="1"/>
    </xf>
    <xf numFmtId="0" fontId="32" fillId="0" borderId="16" xfId="0" applyFont="1" applyBorder="1"/>
    <xf numFmtId="0" fontId="32" fillId="0" borderId="19" xfId="0" applyFont="1" applyBorder="1"/>
    <xf numFmtId="0" fontId="32" fillId="3" borderId="3" xfId="0" applyFont="1" applyFill="1" applyBorder="1" applyAlignment="1">
      <alignment horizontal="center" vertical="top" wrapText="1"/>
    </xf>
    <xf numFmtId="0" fontId="32" fillId="3" borderId="5" xfId="0" applyFont="1" applyFill="1" applyBorder="1" applyAlignment="1">
      <alignment horizontal="center" vertical="top"/>
    </xf>
    <xf numFmtId="0" fontId="34" fillId="0" borderId="30" xfId="0" quotePrefix="1" applyFont="1" applyBorder="1" applyAlignment="1">
      <alignment horizontal="left" vertical="top" wrapText="1"/>
    </xf>
    <xf numFmtId="0" fontId="32" fillId="0" borderId="27" xfId="0" applyFont="1" applyBorder="1"/>
    <xf numFmtId="0" fontId="34" fillId="0" borderId="20" xfId="0" applyFont="1" applyBorder="1" applyAlignment="1">
      <alignment horizontal="left" vertical="top" wrapText="1"/>
    </xf>
    <xf numFmtId="0" fontId="32" fillId="0" borderId="21" xfId="0" applyFont="1" applyBorder="1"/>
    <xf numFmtId="0" fontId="32" fillId="0" borderId="22" xfId="0" applyFont="1" applyBorder="1"/>
    <xf numFmtId="0" fontId="32" fillId="2" borderId="28" xfId="0" applyFont="1" applyFill="1" applyBorder="1" applyAlignment="1">
      <alignment horizontal="left" vertical="center"/>
    </xf>
    <xf numFmtId="0" fontId="32" fillId="3" borderId="12" xfId="0" applyFont="1" applyFill="1" applyBorder="1" applyAlignment="1">
      <alignment horizontal="left" vertical="top" wrapText="1"/>
    </xf>
    <xf numFmtId="0" fontId="32" fillId="3" borderId="13" xfId="0" applyFont="1" applyFill="1" applyBorder="1" applyAlignment="1">
      <alignment horizontal="left" vertical="top" wrapText="1"/>
    </xf>
    <xf numFmtId="0" fontId="32" fillId="3" borderId="10" xfId="0" applyFont="1" applyFill="1" applyBorder="1" applyAlignment="1">
      <alignment horizontal="left" vertical="top" wrapText="1"/>
    </xf>
    <xf numFmtId="0" fontId="32" fillId="3" borderId="11" xfId="0" applyFont="1" applyFill="1" applyBorder="1" applyAlignment="1">
      <alignment horizontal="left" vertical="top" wrapText="1"/>
    </xf>
    <xf numFmtId="0" fontId="32" fillId="3" borderId="5" xfId="0" applyFont="1" applyFill="1" applyBorder="1" applyAlignment="1">
      <alignment horizontal="left" vertical="top" wrapText="1"/>
    </xf>
    <xf numFmtId="0" fontId="32" fillId="2" borderId="27" xfId="0" applyFont="1" applyFill="1" applyBorder="1" applyAlignment="1">
      <alignment horizontal="left" vertical="top" wrapText="1"/>
    </xf>
    <xf numFmtId="0" fontId="32" fillId="0" borderId="3" xfId="0" applyFont="1" applyBorder="1" applyAlignment="1">
      <alignment horizontal="center" vertical="top" wrapText="1"/>
    </xf>
    <xf numFmtId="0" fontId="32" fillId="0" borderId="4" xfId="0" applyFont="1" applyBorder="1" applyAlignment="1">
      <alignment horizontal="center" vertical="top" wrapText="1"/>
    </xf>
    <xf numFmtId="0" fontId="32" fillId="0" borderId="5" xfId="0" applyFont="1" applyBorder="1" applyAlignment="1">
      <alignment horizontal="center" vertical="top" wrapText="1"/>
    </xf>
    <xf numFmtId="0" fontId="36" fillId="0" borderId="21" xfId="0" applyFont="1" applyBorder="1"/>
    <xf numFmtId="0" fontId="36" fillId="0" borderId="22" xfId="0" applyFont="1" applyBorder="1"/>
    <xf numFmtId="0" fontId="33" fillId="2" borderId="32" xfId="0" applyFont="1" applyFill="1" applyBorder="1" applyAlignment="1">
      <alignment horizontal="left" vertical="top" wrapText="1"/>
    </xf>
    <xf numFmtId="0" fontId="32" fillId="0" borderId="33" xfId="0" applyFont="1" applyBorder="1"/>
    <xf numFmtId="0" fontId="32" fillId="0" borderId="34" xfId="0" applyFont="1" applyBorder="1"/>
    <xf numFmtId="0" fontId="0" fillId="0" borderId="28" xfId="0" applyBorder="1" applyAlignment="1">
      <alignment horizontal="left" vertical="center"/>
    </xf>
    <xf numFmtId="0" fontId="2" fillId="0" borderId="18" xfId="0" applyFont="1" applyBorder="1"/>
    <xf numFmtId="0" fontId="2" fillId="0" borderId="28" xfId="0" applyFont="1" applyBorder="1" applyAlignment="1">
      <alignment horizontal="left"/>
    </xf>
    <xf numFmtId="0" fontId="2" fillId="0" borderId="18" xfId="0" applyFont="1" applyBorder="1" applyAlignment="1">
      <alignment horizontal="left"/>
    </xf>
    <xf numFmtId="0" fontId="32" fillId="3" borderId="3" xfId="0" applyFont="1" applyFill="1" applyBorder="1" applyAlignment="1">
      <alignment horizontal="left" vertical="top" wrapText="1"/>
    </xf>
    <xf numFmtId="0" fontId="36" fillId="3" borderId="5" xfId="0" applyFont="1" applyFill="1" applyBorder="1" applyAlignment="1">
      <alignment horizontal="left" vertical="top"/>
    </xf>
    <xf numFmtId="0" fontId="32" fillId="3" borderId="5" xfId="0" applyFont="1" applyFill="1" applyBorder="1" applyAlignment="1">
      <alignment horizontal="left" vertical="top"/>
    </xf>
    <xf numFmtId="0" fontId="32" fillId="3" borderId="10" xfId="0" applyFont="1" applyFill="1" applyBorder="1" applyAlignment="1">
      <alignment horizontal="left" vertical="top"/>
    </xf>
    <xf numFmtId="0" fontId="32" fillId="3" borderId="11" xfId="0" applyFont="1" applyFill="1" applyBorder="1" applyAlignment="1">
      <alignment horizontal="left" vertical="top"/>
    </xf>
    <xf numFmtId="0" fontId="32" fillId="3" borderId="13" xfId="0" applyFont="1" applyFill="1" applyBorder="1" applyAlignment="1">
      <alignment horizontal="left" vertical="top"/>
    </xf>
    <xf numFmtId="0" fontId="2" fillId="0" borderId="29" xfId="0" applyFont="1" applyBorder="1"/>
    <xf numFmtId="0" fontId="0" fillId="0" borderId="0" xfId="0" applyAlignment="1">
      <alignment horizontal="center"/>
    </xf>
    <xf numFmtId="0" fontId="0" fillId="0" borderId="0" xfId="0"/>
    <xf numFmtId="0" fontId="2" fillId="0" borderId="0" xfId="0" quotePrefix="1" applyFont="1" applyAlignment="1">
      <alignment horizontal="center"/>
    </xf>
    <xf numFmtId="0" fontId="2" fillId="0" borderId="0" xfId="0" applyFont="1" applyAlignment="1">
      <alignment horizontal="center"/>
    </xf>
    <xf numFmtId="0" fontId="32" fillId="2" borderId="27" xfId="0" applyFont="1" applyFill="1" applyBorder="1" applyAlignment="1">
      <alignment horizontal="left"/>
    </xf>
    <xf numFmtId="0" fontId="32" fillId="0" borderId="16" xfId="0" applyFont="1" applyBorder="1" applyAlignment="1">
      <alignment horizontal="left"/>
    </xf>
    <xf numFmtId="0" fontId="32" fillId="0" borderId="29" xfId="0" applyFont="1" applyBorder="1" applyAlignment="1">
      <alignment horizontal="left"/>
    </xf>
    <xf numFmtId="0" fontId="32" fillId="0" borderId="18" xfId="0" applyFont="1" applyBorder="1" applyAlignment="1">
      <alignment horizontal="left"/>
    </xf>
    <xf numFmtId="0" fontId="36" fillId="3" borderId="5" xfId="0" applyFont="1" applyFill="1" applyBorder="1" applyAlignment="1">
      <alignment horizontal="left" vertical="top" wrapText="1"/>
    </xf>
    <xf numFmtId="0" fontId="16" fillId="0" borderId="16" xfId="0" applyFont="1" applyBorder="1" applyAlignment="1">
      <alignment horizontal="center"/>
    </xf>
    <xf numFmtId="0" fontId="2" fillId="0" borderId="16" xfId="0" applyFont="1" applyBorder="1"/>
    <xf numFmtId="0" fontId="0" fillId="0" borderId="16" xfId="0" applyBorder="1" applyAlignment="1">
      <alignment horizontal="left"/>
    </xf>
    <xf numFmtId="0" fontId="32" fillId="5" borderId="35" xfId="0" applyFont="1" applyFill="1" applyBorder="1" applyAlignment="1">
      <alignment horizontal="center" wrapText="1"/>
    </xf>
    <xf numFmtId="0" fontId="32" fillId="5" borderId="36" xfId="0" applyFont="1" applyFill="1" applyBorder="1" applyAlignment="1">
      <alignment horizontal="center" wrapText="1"/>
    </xf>
    <xf numFmtId="0" fontId="4" fillId="2" borderId="28" xfId="0" applyFont="1" applyFill="1" applyBorder="1" applyAlignment="1">
      <alignment horizontal="left"/>
    </xf>
    <xf numFmtId="0" fontId="3" fillId="2" borderId="28" xfId="0" applyFont="1" applyFill="1" applyBorder="1" applyAlignment="1">
      <alignment horizontal="left"/>
    </xf>
    <xf numFmtId="0" fontId="0" fillId="2" borderId="32" xfId="0" applyFill="1" applyBorder="1" applyAlignment="1">
      <alignment horizontal="left"/>
    </xf>
    <xf numFmtId="0" fontId="2" fillId="0" borderId="33" xfId="0" applyFont="1" applyBorder="1"/>
    <xf numFmtId="0" fontId="32" fillId="0" borderId="1" xfId="0" applyFont="1" applyBorder="1" applyAlignment="1">
      <alignment horizontal="center" vertical="top" wrapText="1"/>
    </xf>
    <xf numFmtId="0" fontId="32" fillId="3" borderId="1" xfId="0" applyFont="1" applyFill="1" applyBorder="1" applyAlignment="1">
      <alignment horizontal="left" vertical="top"/>
    </xf>
    <xf numFmtId="0" fontId="32" fillId="3" borderId="12" xfId="0" applyFont="1" applyFill="1" applyBorder="1" applyAlignment="1">
      <alignment horizontal="left" vertical="top"/>
    </xf>
    <xf numFmtId="0" fontId="32" fillId="3" borderId="3" xfId="0" applyFont="1" applyFill="1" applyBorder="1" applyAlignment="1">
      <alignment horizontal="center" vertical="top"/>
    </xf>
    <xf numFmtId="0" fontId="32" fillId="3" borderId="1" xfId="0" applyFont="1" applyFill="1" applyBorder="1" applyAlignment="1">
      <alignment horizontal="left" vertical="top" wrapText="1"/>
    </xf>
    <xf numFmtId="0" fontId="32" fillId="5" borderId="35" xfId="0" applyFont="1" applyFill="1" applyBorder="1" applyAlignment="1">
      <alignment horizontal="center" vertical="center" wrapText="1"/>
    </xf>
    <xf numFmtId="0" fontId="32" fillId="5" borderId="36" xfId="0" applyFont="1" applyFill="1" applyBorder="1" applyAlignment="1">
      <alignment horizontal="center" vertical="center" wrapText="1"/>
    </xf>
    <xf numFmtId="0" fontId="0" fillId="0" borderId="29" xfId="0" applyBorder="1" applyAlignment="1">
      <alignment horizontal="right" vertical="top"/>
    </xf>
    <xf numFmtId="0" fontId="32" fillId="2" borderId="1" xfId="0" applyFont="1" applyFill="1" applyBorder="1" applyAlignment="1">
      <alignment horizontal="left"/>
    </xf>
    <xf numFmtId="0" fontId="32" fillId="2" borderId="1" xfId="0" applyFont="1" applyFill="1" applyBorder="1" applyAlignment="1">
      <alignment horizontal="left" vertical="center" wrapText="1"/>
    </xf>
    <xf numFmtId="0" fontId="32" fillId="2" borderId="1" xfId="0" applyFont="1" applyFill="1" applyBorder="1" applyAlignment="1">
      <alignment horizontal="center" vertical="center" wrapText="1"/>
    </xf>
    <xf numFmtId="0" fontId="32" fillId="2" borderId="34" xfId="0" applyFont="1" applyFill="1" applyBorder="1" applyAlignment="1">
      <alignment horizontal="center" vertical="center" wrapText="1"/>
    </xf>
    <xf numFmtId="0" fontId="32" fillId="2" borderId="37" xfId="0" applyFont="1" applyFill="1" applyBorder="1" applyAlignment="1">
      <alignment horizontal="center" vertical="center" wrapText="1"/>
    </xf>
    <xf numFmtId="0" fontId="0" fillId="2" borderId="28" xfId="0" applyFill="1" applyBorder="1" applyAlignment="1">
      <alignment horizontal="center" vertical="center"/>
    </xf>
    <xf numFmtId="0" fontId="0" fillId="2" borderId="28" xfId="0" applyFill="1" applyBorder="1" applyAlignment="1">
      <alignment horizontal="center" vertical="top"/>
    </xf>
    <xf numFmtId="0" fontId="32" fillId="3" borderId="6" xfId="0" applyFont="1" applyFill="1" applyBorder="1" applyAlignment="1">
      <alignment horizontal="left" wrapText="1"/>
    </xf>
    <xf numFmtId="0" fontId="32" fillId="3" borderId="9" xfId="0" applyFont="1" applyFill="1" applyBorder="1" applyAlignment="1">
      <alignment horizontal="left" wrapText="1"/>
    </xf>
    <xf numFmtId="0" fontId="32" fillId="3" borderId="7" xfId="0" applyFont="1" applyFill="1" applyBorder="1" applyAlignment="1">
      <alignment horizontal="left" wrapText="1"/>
    </xf>
    <xf numFmtId="0" fontId="32" fillId="3" borderId="4" xfId="0" applyFont="1" applyFill="1" applyBorder="1" applyAlignment="1">
      <alignment horizontal="center" vertical="top" wrapText="1"/>
    </xf>
    <xf numFmtId="0" fontId="32" fillId="3" borderId="4" xfId="0" applyFont="1" applyFill="1" applyBorder="1" applyAlignment="1">
      <alignment horizontal="left" vertical="top" wrapText="1"/>
    </xf>
    <xf numFmtId="0" fontId="32" fillId="3" borderId="13" xfId="0" applyFont="1" applyFill="1" applyBorder="1" applyAlignment="1">
      <alignment horizontal="center" vertical="top" wrapText="1"/>
    </xf>
    <xf numFmtId="0" fontId="32" fillId="3" borderId="14" xfId="0" applyFont="1" applyFill="1" applyBorder="1" applyAlignment="1">
      <alignment horizontal="center" vertical="top" wrapText="1"/>
    </xf>
    <xf numFmtId="0" fontId="33" fillId="3" borderId="0" xfId="0" applyFont="1" applyFill="1" applyAlignment="1">
      <alignment horizontal="center" vertical="center"/>
    </xf>
    <xf numFmtId="0" fontId="38" fillId="0" borderId="0" xfId="0" applyFont="1" applyAlignment="1">
      <alignment horizontal="center"/>
    </xf>
    <xf numFmtId="0" fontId="39" fillId="0" borderId="2" xfId="0" applyFont="1" applyBorder="1" applyAlignment="1">
      <alignment horizontal="center" vertical="center" wrapText="1"/>
    </xf>
    <xf numFmtId="0" fontId="32" fillId="0" borderId="0" xfId="0" applyFont="1" applyAlignment="1">
      <alignment horizontal="left" wrapText="1"/>
    </xf>
    <xf numFmtId="0" fontId="32" fillId="0" borderId="2" xfId="0" applyFont="1" applyBorder="1" applyAlignment="1">
      <alignment horizontal="left" wrapText="1"/>
    </xf>
    <xf numFmtId="0" fontId="33" fillId="8" borderId="0" xfId="0" applyFont="1" applyFill="1" applyAlignment="1">
      <alignment horizontal="center" vertical="center"/>
    </xf>
    <xf numFmtId="0" fontId="32" fillId="0" borderId="0" xfId="0" applyFont="1" applyAlignment="1">
      <alignment horizontal="center" wrapText="1"/>
    </xf>
    <xf numFmtId="0" fontId="32" fillId="0" borderId="14" xfId="0" applyFont="1" applyBorder="1" applyAlignment="1">
      <alignment horizontal="center" wrapText="1"/>
    </xf>
    <xf numFmtId="0" fontId="32" fillId="0" borderId="0" xfId="0" applyFont="1" applyAlignment="1">
      <alignment horizontal="center"/>
    </xf>
    <xf numFmtId="0" fontId="32" fillId="0" borderId="14" xfId="0" applyFont="1" applyBorder="1" applyAlignment="1">
      <alignment horizontal="center"/>
    </xf>
    <xf numFmtId="164" fontId="32" fillId="0" borderId="0" xfId="0" applyNumberFormat="1" applyFont="1" applyAlignment="1">
      <alignment horizontal="center" vertical="center"/>
    </xf>
    <xf numFmtId="0" fontId="32" fillId="0" borderId="0" xfId="0" applyFont="1" applyAlignment="1">
      <alignment horizontal="center" vertical="center"/>
    </xf>
    <xf numFmtId="0" fontId="32" fillId="0" borderId="14" xfId="0" applyFont="1" applyBorder="1" applyAlignment="1">
      <alignment horizontal="center" vertical="center"/>
    </xf>
    <xf numFmtId="0" fontId="32" fillId="0" borderId="6" xfId="0" applyFont="1" applyBorder="1" applyAlignment="1">
      <alignment horizontal="center"/>
    </xf>
    <xf numFmtId="0" fontId="32" fillId="0" borderId="9" xfId="0" applyFont="1" applyBorder="1" applyAlignment="1">
      <alignment horizontal="center"/>
    </xf>
    <xf numFmtId="0" fontId="32" fillId="0" borderId="7" xfId="0" applyFont="1" applyBorder="1" applyAlignment="1">
      <alignment horizontal="center"/>
    </xf>
    <xf numFmtId="0" fontId="32" fillId="0" borderId="12" xfId="0" applyFont="1" applyBorder="1" applyAlignment="1">
      <alignment horizontal="center"/>
    </xf>
    <xf numFmtId="0" fontId="32" fillId="0" borderId="8" xfId="0" applyFont="1" applyBorder="1" applyAlignment="1">
      <alignment horizontal="center"/>
    </xf>
    <xf numFmtId="0" fontId="32" fillId="0" borderId="13" xfId="0" applyFont="1" applyBorder="1" applyAlignment="1">
      <alignment horizontal="center"/>
    </xf>
    <xf numFmtId="0" fontId="0" fillId="0" borderId="28" xfId="0" applyBorder="1" applyAlignment="1">
      <alignment horizontal="center"/>
    </xf>
    <xf numFmtId="0" fontId="6" fillId="6" borderId="32" xfId="0" applyFont="1" applyFill="1" applyBorder="1" applyAlignment="1">
      <alignment horizontal="center" vertical="center" wrapText="1"/>
    </xf>
    <xf numFmtId="0" fontId="2" fillId="0" borderId="34" xfId="0" applyFont="1" applyBorder="1"/>
    <xf numFmtId="0" fontId="2" fillId="0" borderId="30" xfId="0" applyFont="1" applyBorder="1"/>
    <xf numFmtId="0" fontId="2" fillId="0" borderId="31" xfId="0" applyFont="1" applyBorder="1"/>
    <xf numFmtId="0" fontId="2" fillId="0" borderId="27" xfId="0" applyFont="1" applyBorder="1"/>
    <xf numFmtId="0" fontId="2" fillId="0" borderId="19" xfId="0" applyFont="1" applyBorder="1"/>
    <xf numFmtId="0" fontId="7" fillId="6" borderId="32" xfId="0" applyFont="1" applyFill="1" applyBorder="1" applyAlignment="1">
      <alignment horizontal="center" vertical="center"/>
    </xf>
    <xf numFmtId="0" fontId="4" fillId="0" borderId="0" xfId="0" applyFont="1" applyAlignment="1">
      <alignment horizontal="center"/>
    </xf>
    <xf numFmtId="0" fontId="4" fillId="0" borderId="0" xfId="0" applyFont="1" applyAlignment="1">
      <alignment horizontal="left" wrapText="1"/>
    </xf>
    <xf numFmtId="0" fontId="0" fillId="0" borderId="28" xfId="0" applyBorder="1" applyAlignment="1">
      <alignment horizontal="center" vertical="center"/>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v>KURVA DISTRIBUSI
PREDIKAT KINERJA PEGAWAI DENGAN
CAPAIAN KINERJA ORGANISASI ISTIMEWA</c:v>
          </c:tx>
          <c:spPr>
            <a:ln w="19050" cmpd="sng">
              <a:solidFill>
                <a:srgbClr val="4285F4"/>
              </a:solidFill>
            </a:ln>
          </c:spPr>
          <c:marker>
            <c:symbol val="none"/>
          </c:marker>
          <c:cat>
            <c:strRef>
              <c:f>[3]PD!$A$3:$A$7</c:f>
              <c:strCache>
                <c:ptCount val="5"/>
                <c:pt idx="0">
                  <c:v>Sangat
Kurang</c:v>
                </c:pt>
                <c:pt idx="1">
                  <c:v>Kurang/
Misconduct</c:v>
                </c:pt>
                <c:pt idx="2">
                  <c:v>Butuh
Perbaikan</c:v>
                </c:pt>
                <c:pt idx="3">
                  <c:v>Baik</c:v>
                </c:pt>
                <c:pt idx="4">
                  <c:v>Sangat
Baik</c:v>
                </c:pt>
              </c:strCache>
            </c:strRef>
          </c:cat>
          <c:val>
            <c:numRef>
              <c:f>[3]PD!$B$3:$B$7</c:f>
              <c:numCache>
                <c:formatCode>General</c:formatCode>
                <c:ptCount val="5"/>
                <c:pt idx="0">
                  <c:v>0</c:v>
                </c:pt>
                <c:pt idx="1">
                  <c:v>8.2284432870370364E-2</c:v>
                </c:pt>
                <c:pt idx="2">
                  <c:v>1.9748263888888888</c:v>
                </c:pt>
                <c:pt idx="3">
                  <c:v>15.798611111111111</c:v>
                </c:pt>
                <c:pt idx="4">
                  <c:v>54.166666666666664</c:v>
                </c:pt>
              </c:numCache>
            </c:numRef>
          </c:val>
          <c:smooth val="1"/>
          <c:extLst>
            <c:ext xmlns:c16="http://schemas.microsoft.com/office/drawing/2014/chart" uri="{C3380CC4-5D6E-409C-BE32-E72D297353CC}">
              <c16:uniqueId val="{00000005-270F-4CBC-9438-5B3312F8D5A6}"/>
            </c:ext>
          </c:extLst>
        </c:ser>
        <c:dLbls>
          <c:showLegendKey val="0"/>
          <c:showVal val="0"/>
          <c:showCatName val="0"/>
          <c:showSerName val="0"/>
          <c:showPercent val="0"/>
          <c:showBubbleSize val="0"/>
        </c:dLbls>
        <c:smooth val="0"/>
        <c:axId val="1162450320"/>
        <c:axId val="1162446512"/>
      </c:lineChart>
      <c:catAx>
        <c:axId val="1162450320"/>
        <c:scaling>
          <c:orientation val="minMax"/>
        </c:scaling>
        <c:delete val="0"/>
        <c:axPos val="b"/>
        <c:title>
          <c:tx>
            <c:rich>
              <a:bodyPr/>
              <a:lstStyle/>
              <a:p>
                <a:pPr lvl="0">
                  <a:defRPr b="0">
                    <a:solidFill>
                      <a:srgbClr val="000000"/>
                    </a:solidFill>
                    <a:latin typeface="+mn-lt"/>
                  </a:defRPr>
                </a:pPr>
                <a:endParaRPr lang="en-ID"/>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1162446512"/>
        <c:crosses val="autoZero"/>
        <c:auto val="1"/>
        <c:lblAlgn val="ctr"/>
        <c:lblOffset val="100"/>
        <c:noMultiLvlLbl val="1"/>
      </c:catAx>
      <c:valAx>
        <c:axId val="1162446512"/>
        <c:scaling>
          <c:orientation val="minMax"/>
        </c:scaling>
        <c:delete val="0"/>
        <c:axPos val="l"/>
        <c:majorGridlines>
          <c:spPr>
            <a:ln>
              <a:solidFill>
                <a:srgbClr val="B7B7B7"/>
              </a:solidFill>
            </a:ln>
          </c:spPr>
        </c:majorGridlines>
        <c:title>
          <c:tx>
            <c:rich>
              <a:bodyPr/>
              <a:lstStyle/>
              <a:p>
                <a:pPr lvl="0">
                  <a:defRPr sz="1000" b="0" i="0">
                    <a:solidFill>
                      <a:srgbClr val="000000"/>
                    </a:solidFill>
                    <a:latin typeface="+mn-lt"/>
                  </a:defRPr>
                </a:pPr>
                <a:r>
                  <a:rPr lang="en-ID" sz="1000" b="0" i="0">
                    <a:solidFill>
                      <a:srgbClr val="000000"/>
                    </a:solidFill>
                    <a:latin typeface="+mn-lt"/>
                  </a:rPr>
                  <a:t>FREKUENSI PEGAWAI</a:t>
                </a:r>
              </a:p>
            </c:rich>
          </c:tx>
          <c:overlay val="0"/>
        </c:title>
        <c:numFmt formatCode="General" sourceLinked="1"/>
        <c:majorTickMark val="none"/>
        <c:minorTickMark val="none"/>
        <c:tickLblPos val="nextTo"/>
        <c:spPr>
          <a:ln/>
        </c:spPr>
        <c:txPr>
          <a:bodyPr/>
          <a:lstStyle/>
          <a:p>
            <a:pPr lvl="0">
              <a:defRPr b="0">
                <a:solidFill>
                  <a:srgbClr val="000000"/>
                </a:solidFill>
                <a:latin typeface="+mn-lt"/>
              </a:defRPr>
            </a:pPr>
            <a:endParaRPr lang="en-US"/>
          </a:p>
        </c:txPr>
        <c:crossAx val="1162450320"/>
        <c:crosses val="autoZero"/>
        <c:crossBetween val="between"/>
      </c:valAx>
    </c:plotArea>
    <c:plotVisOnly val="1"/>
    <c:dispBlanksAs val="zero"/>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v>Pola Distribusi</c:v>
          </c:tx>
          <c:spPr>
            <a:ln w="19050" cmpd="sng">
              <a:solidFill>
                <a:srgbClr val="4285F4"/>
              </a:solidFill>
            </a:ln>
          </c:spPr>
          <c:marker>
            <c:symbol val="none"/>
          </c:marker>
          <c:cat>
            <c:strRef>
              <c:f>CD!$A$3:$A$7</c:f>
              <c:strCache>
                <c:ptCount val="5"/>
                <c:pt idx="0">
                  <c:v>Sangat Kurang</c:v>
                </c:pt>
                <c:pt idx="1">
                  <c:v>Kurang/Misconduct</c:v>
                </c:pt>
                <c:pt idx="2">
                  <c:v>Butuh Perbaikan</c:v>
                </c:pt>
                <c:pt idx="3">
                  <c:v>Baik</c:v>
                </c:pt>
                <c:pt idx="4">
                  <c:v>Sangat Baik</c:v>
                </c:pt>
              </c:strCache>
            </c:strRef>
          </c:cat>
          <c:val>
            <c:numRef>
              <c:f>CD!$B$3:$B$7</c:f>
              <c:numCache>
                <c:formatCode>0</c:formatCode>
                <c:ptCount val="5"/>
                <c:pt idx="0">
                  <c:v>0</c:v>
                </c:pt>
                <c:pt idx="1">
                  <c:v>8.2284432870370364E-2</c:v>
                </c:pt>
                <c:pt idx="2">
                  <c:v>1.9748263888888888</c:v>
                </c:pt>
                <c:pt idx="3">
                  <c:v>15.798611111111111</c:v>
                </c:pt>
                <c:pt idx="4">
                  <c:v>54.166666666666664</c:v>
                </c:pt>
              </c:numCache>
            </c:numRef>
          </c:val>
          <c:smooth val="1"/>
          <c:extLst>
            <c:ext xmlns:c16="http://schemas.microsoft.com/office/drawing/2014/chart" uri="{C3380CC4-5D6E-409C-BE32-E72D297353CC}">
              <c16:uniqueId val="{00000000-0130-4B31-A9B1-8A021B1CE8C8}"/>
            </c:ext>
          </c:extLst>
        </c:ser>
        <c:dLbls>
          <c:showLegendKey val="0"/>
          <c:showVal val="0"/>
          <c:showCatName val="0"/>
          <c:showSerName val="0"/>
          <c:showPercent val="0"/>
          <c:showBubbleSize val="0"/>
        </c:dLbls>
        <c:smooth val="0"/>
        <c:axId val="1162451952"/>
        <c:axId val="1162448688"/>
      </c:lineChart>
      <c:catAx>
        <c:axId val="1162451952"/>
        <c:scaling>
          <c:orientation val="minMax"/>
        </c:scaling>
        <c:delete val="0"/>
        <c:axPos val="b"/>
        <c:title>
          <c:tx>
            <c:rich>
              <a:bodyPr/>
              <a:lstStyle/>
              <a:p>
                <a:pPr lvl="0">
                  <a:defRPr b="0">
                    <a:solidFill>
                      <a:srgbClr val="000000"/>
                    </a:solidFill>
                    <a:latin typeface="+mn-lt"/>
                  </a:defRPr>
                </a:pPr>
                <a:endParaRPr lang="en-ID"/>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1162448688"/>
        <c:crosses val="autoZero"/>
        <c:auto val="1"/>
        <c:lblAlgn val="ctr"/>
        <c:lblOffset val="100"/>
        <c:noMultiLvlLbl val="1"/>
      </c:catAx>
      <c:valAx>
        <c:axId val="1162448688"/>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ID"/>
              </a:p>
            </c:rich>
          </c:tx>
          <c:overlay val="0"/>
        </c:title>
        <c:numFmt formatCode="0" sourceLinked="1"/>
        <c:majorTickMark val="none"/>
        <c:minorTickMark val="none"/>
        <c:tickLblPos val="nextTo"/>
        <c:spPr>
          <a:ln/>
        </c:spPr>
        <c:txPr>
          <a:bodyPr/>
          <a:lstStyle/>
          <a:p>
            <a:pPr lvl="0">
              <a:defRPr b="0">
                <a:solidFill>
                  <a:srgbClr val="000000"/>
                </a:solidFill>
                <a:latin typeface="+mn-lt"/>
              </a:defRPr>
            </a:pPr>
            <a:endParaRPr lang="en-US"/>
          </a:p>
        </c:txPr>
        <c:crossAx val="1162451952"/>
        <c:crosses val="autoZero"/>
        <c:crossBetween val="between"/>
      </c:valAx>
    </c:plotArea>
    <c:plotVisOnly val="1"/>
    <c:dispBlanksAs val="zero"/>
    <c:showDLblsOverMax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v>Pola Distribusi</c:v>
          </c:tx>
          <c:spPr>
            <a:ln w="19050" cmpd="sng">
              <a:solidFill>
                <a:srgbClr val="4285F4"/>
              </a:solidFill>
            </a:ln>
          </c:spPr>
          <c:marker>
            <c:symbol val="none"/>
          </c:marker>
          <c:cat>
            <c:strRef>
              <c:f>CD!$D$3:$D$7</c:f>
              <c:strCache>
                <c:ptCount val="5"/>
                <c:pt idx="0">
                  <c:v>Sangat Kurang</c:v>
                </c:pt>
                <c:pt idx="1">
                  <c:v>Kurang/Misconduct</c:v>
                </c:pt>
                <c:pt idx="2">
                  <c:v>Butuh Perbaikan</c:v>
                </c:pt>
                <c:pt idx="3">
                  <c:v>Baik</c:v>
                </c:pt>
                <c:pt idx="4">
                  <c:v>Sangat Baik</c:v>
                </c:pt>
              </c:strCache>
            </c:strRef>
          </c:cat>
          <c:val>
            <c:numRef>
              <c:f>CD!$E$3:$E$7</c:f>
              <c:numCache>
                <c:formatCode>0</c:formatCode>
                <c:ptCount val="5"/>
                <c:pt idx="0">
                  <c:v>8.3333333333333321</c:v>
                </c:pt>
                <c:pt idx="1">
                  <c:v>12.5</c:v>
                </c:pt>
                <c:pt idx="2">
                  <c:v>25</c:v>
                </c:pt>
                <c:pt idx="3">
                  <c:v>45.833333333333329</c:v>
                </c:pt>
                <c:pt idx="4">
                  <c:v>8.3333333333333321</c:v>
                </c:pt>
              </c:numCache>
            </c:numRef>
          </c:val>
          <c:smooth val="1"/>
          <c:extLst>
            <c:ext xmlns:c16="http://schemas.microsoft.com/office/drawing/2014/chart" uri="{C3380CC4-5D6E-409C-BE32-E72D297353CC}">
              <c16:uniqueId val="{00000000-8F2B-42D6-9FE8-88332FE3B0C9}"/>
            </c:ext>
          </c:extLst>
        </c:ser>
        <c:dLbls>
          <c:showLegendKey val="0"/>
          <c:showVal val="0"/>
          <c:showCatName val="0"/>
          <c:showSerName val="0"/>
          <c:showPercent val="0"/>
          <c:showBubbleSize val="0"/>
        </c:dLbls>
        <c:smooth val="0"/>
        <c:axId val="1162451408"/>
        <c:axId val="1162444880"/>
      </c:lineChart>
      <c:catAx>
        <c:axId val="1162451408"/>
        <c:scaling>
          <c:orientation val="minMax"/>
        </c:scaling>
        <c:delete val="0"/>
        <c:axPos val="b"/>
        <c:title>
          <c:tx>
            <c:rich>
              <a:bodyPr/>
              <a:lstStyle/>
              <a:p>
                <a:pPr lvl="0">
                  <a:defRPr b="0">
                    <a:solidFill>
                      <a:srgbClr val="000000"/>
                    </a:solidFill>
                    <a:latin typeface="+mn-lt"/>
                  </a:defRPr>
                </a:pPr>
                <a:endParaRPr lang="en-ID"/>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1162444880"/>
        <c:crosses val="autoZero"/>
        <c:auto val="1"/>
        <c:lblAlgn val="ctr"/>
        <c:lblOffset val="100"/>
        <c:noMultiLvlLbl val="1"/>
      </c:catAx>
      <c:valAx>
        <c:axId val="1162444880"/>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ID"/>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en-US"/>
          </a:p>
        </c:txPr>
        <c:crossAx val="1162451408"/>
        <c:crosses val="autoZero"/>
        <c:crossBetween val="between"/>
      </c:valAx>
    </c:plotArea>
    <c:plotVisOnly val="1"/>
    <c:dispBlanksAs val="zero"/>
    <c:showDLblsOverMax val="1"/>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v>Pola Distribusi</c:v>
          </c:tx>
          <c:spPr>
            <a:ln w="19050" cmpd="sng">
              <a:solidFill>
                <a:srgbClr val="4285F4"/>
              </a:solidFill>
            </a:ln>
          </c:spPr>
          <c:marker>
            <c:symbol val="none"/>
          </c:marker>
          <c:cat>
            <c:strRef>
              <c:f>CD!$G$3:$G$7</c:f>
              <c:strCache>
                <c:ptCount val="5"/>
                <c:pt idx="0">
                  <c:v>Sangat Kurang</c:v>
                </c:pt>
                <c:pt idx="1">
                  <c:v>Kurang/Misconduct</c:v>
                </c:pt>
                <c:pt idx="2">
                  <c:v>Butuh Perbaikan</c:v>
                </c:pt>
                <c:pt idx="3">
                  <c:v>Baik</c:v>
                </c:pt>
                <c:pt idx="4">
                  <c:v>Sangat Baik</c:v>
                </c:pt>
              </c:strCache>
            </c:strRef>
          </c:cat>
          <c:val>
            <c:numRef>
              <c:f>CD!$H$3:$H$7</c:f>
              <c:numCache>
                <c:formatCode>0</c:formatCode>
                <c:ptCount val="5"/>
                <c:pt idx="0">
                  <c:v>12.5</c:v>
                </c:pt>
                <c:pt idx="1">
                  <c:v>16.666666666666664</c:v>
                </c:pt>
                <c:pt idx="2">
                  <c:v>41.666666666666671</c:v>
                </c:pt>
                <c:pt idx="3">
                  <c:v>16.666666666666664</c:v>
                </c:pt>
                <c:pt idx="4">
                  <c:v>12.5</c:v>
                </c:pt>
              </c:numCache>
            </c:numRef>
          </c:val>
          <c:smooth val="1"/>
          <c:extLst>
            <c:ext xmlns:c16="http://schemas.microsoft.com/office/drawing/2014/chart" uri="{C3380CC4-5D6E-409C-BE32-E72D297353CC}">
              <c16:uniqueId val="{00000000-3DBA-4C0E-9027-AE8F4A259C4D}"/>
            </c:ext>
          </c:extLst>
        </c:ser>
        <c:dLbls>
          <c:showLegendKey val="0"/>
          <c:showVal val="0"/>
          <c:showCatName val="0"/>
          <c:showSerName val="0"/>
          <c:showPercent val="0"/>
          <c:showBubbleSize val="0"/>
        </c:dLbls>
        <c:smooth val="0"/>
        <c:axId val="1162447600"/>
        <c:axId val="1162450864"/>
      </c:lineChart>
      <c:catAx>
        <c:axId val="1162447600"/>
        <c:scaling>
          <c:orientation val="minMax"/>
        </c:scaling>
        <c:delete val="0"/>
        <c:axPos val="b"/>
        <c:title>
          <c:tx>
            <c:rich>
              <a:bodyPr/>
              <a:lstStyle/>
              <a:p>
                <a:pPr lvl="0">
                  <a:defRPr b="0">
                    <a:solidFill>
                      <a:srgbClr val="000000"/>
                    </a:solidFill>
                    <a:latin typeface="+mn-lt"/>
                  </a:defRPr>
                </a:pPr>
                <a:endParaRPr lang="en-ID"/>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1162450864"/>
        <c:crosses val="autoZero"/>
        <c:auto val="1"/>
        <c:lblAlgn val="ctr"/>
        <c:lblOffset val="100"/>
        <c:noMultiLvlLbl val="1"/>
      </c:catAx>
      <c:valAx>
        <c:axId val="1162450864"/>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ID"/>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en-US"/>
          </a:p>
        </c:txPr>
        <c:crossAx val="1162447600"/>
        <c:crosses val="autoZero"/>
        <c:crossBetween val="between"/>
      </c:valAx>
    </c:plotArea>
    <c:plotVisOnly val="1"/>
    <c:dispBlanksAs val="zero"/>
    <c:showDLblsOverMax val="1"/>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v>Pola Distribusi</c:v>
          </c:tx>
          <c:spPr>
            <a:ln>
              <a:noFill/>
            </a:ln>
          </c:spPr>
          <c:marker>
            <c:symbol val="circle"/>
            <c:size val="7"/>
            <c:spPr>
              <a:solidFill>
                <a:srgbClr val="4285F4"/>
              </a:solidFill>
              <a:ln cmpd="sng">
                <a:solidFill>
                  <a:srgbClr val="4285F4"/>
                </a:solidFill>
              </a:ln>
            </c:spPr>
          </c:marker>
          <c:xVal>
            <c:strRef>
              <c:f>CD!$J$3:$J$7</c:f>
              <c:strCache>
                <c:ptCount val="5"/>
                <c:pt idx="0">
                  <c:v>Sangat Kurang</c:v>
                </c:pt>
                <c:pt idx="1">
                  <c:v>Kurang/Misconduct</c:v>
                </c:pt>
                <c:pt idx="2">
                  <c:v>Butuh Perbaikan</c:v>
                </c:pt>
                <c:pt idx="3">
                  <c:v>Baik</c:v>
                </c:pt>
                <c:pt idx="4">
                  <c:v>Sangat Baik</c:v>
                </c:pt>
              </c:strCache>
            </c:strRef>
          </c:xVal>
          <c:yVal>
            <c:numRef>
              <c:f>CD!$K$3:$K$7</c:f>
              <c:numCache>
                <c:formatCode>0</c:formatCode>
                <c:ptCount val="5"/>
                <c:pt idx="0">
                  <c:v>8.3333333333333321</c:v>
                </c:pt>
                <c:pt idx="1">
                  <c:v>45.833333333333329</c:v>
                </c:pt>
                <c:pt idx="2">
                  <c:v>25</c:v>
                </c:pt>
                <c:pt idx="3">
                  <c:v>12.5</c:v>
                </c:pt>
                <c:pt idx="4">
                  <c:v>8.3333333333333321</c:v>
                </c:pt>
              </c:numCache>
            </c:numRef>
          </c:yVal>
          <c:smooth val="1"/>
          <c:extLst>
            <c:ext xmlns:c16="http://schemas.microsoft.com/office/drawing/2014/chart" uri="{C3380CC4-5D6E-409C-BE32-E72D297353CC}">
              <c16:uniqueId val="{00000000-7B38-4CEF-8C05-1C2C13086A60}"/>
            </c:ext>
          </c:extLst>
        </c:ser>
        <c:dLbls>
          <c:showLegendKey val="0"/>
          <c:showVal val="0"/>
          <c:showCatName val="0"/>
          <c:showSerName val="0"/>
          <c:showPercent val="0"/>
          <c:showBubbleSize val="0"/>
        </c:dLbls>
        <c:axId val="1162448144"/>
        <c:axId val="1162445424"/>
      </c:scatterChart>
      <c:valAx>
        <c:axId val="1162448144"/>
        <c:scaling>
          <c:orientation val="minMax"/>
        </c:scaling>
        <c:delete val="0"/>
        <c:axPos val="b"/>
        <c:majorGridlines>
          <c:spPr>
            <a:ln>
              <a:solidFill>
                <a:srgbClr val="B7B7B7"/>
              </a:solidFill>
            </a:ln>
          </c:spPr>
        </c:majorGridlines>
        <c:title>
          <c:tx>
            <c:rich>
              <a:bodyPr/>
              <a:lstStyle/>
              <a:p>
                <a:pPr lvl="0">
                  <a:defRPr b="0">
                    <a:solidFill>
                      <a:srgbClr val="000000"/>
                    </a:solidFill>
                    <a:latin typeface="+mn-lt"/>
                  </a:defRPr>
                </a:pPr>
                <a:endParaRPr lang="en-ID"/>
              </a:p>
            </c:rich>
          </c:tx>
          <c:overlay val="0"/>
        </c:title>
        <c:numFmt formatCode="General" sourceLinked="1"/>
        <c:majorTickMark val="none"/>
        <c:minorTickMark val="none"/>
        <c:tickLblPos val="nextTo"/>
        <c:spPr>
          <a:ln/>
        </c:spPr>
        <c:txPr>
          <a:bodyPr rot="0" vert="horz"/>
          <a:lstStyle/>
          <a:p>
            <a:pPr>
              <a:defRPr sz="900" b="0" i="0" u="none" strike="noStrike" baseline="0">
                <a:solidFill>
                  <a:srgbClr val="000000"/>
                </a:solidFill>
                <a:latin typeface="Calibri"/>
                <a:ea typeface="Calibri"/>
                <a:cs typeface="Calibri"/>
              </a:defRPr>
            </a:pPr>
            <a:endParaRPr lang="en-US"/>
          </a:p>
        </c:txPr>
        <c:crossAx val="1162445424"/>
        <c:crosses val="autoZero"/>
        <c:crossBetween val="midCat"/>
      </c:valAx>
      <c:valAx>
        <c:axId val="1162445424"/>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ID"/>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en-US"/>
          </a:p>
        </c:txPr>
        <c:crossAx val="1162448144"/>
        <c:crosses val="autoZero"/>
        <c:crossBetween val="midCat"/>
      </c:valAx>
    </c:plotArea>
    <c:plotVisOnly val="1"/>
    <c:dispBlanksAs val="zero"/>
    <c:showDLblsOverMax val="1"/>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v>Pola Distribusi</c:v>
          </c:tx>
          <c:spPr>
            <a:ln w="19050" cmpd="sng">
              <a:solidFill>
                <a:srgbClr val="4285F4"/>
              </a:solidFill>
            </a:ln>
          </c:spPr>
          <c:marker>
            <c:symbol val="none"/>
          </c:marker>
          <c:cat>
            <c:strRef>
              <c:f>CD!$M$3:$M$7</c:f>
              <c:strCache>
                <c:ptCount val="5"/>
                <c:pt idx="0">
                  <c:v>Sangat Kurang</c:v>
                </c:pt>
                <c:pt idx="1">
                  <c:v>Kurang/Misconduct</c:v>
                </c:pt>
                <c:pt idx="2">
                  <c:v>Butuh Perbaikan</c:v>
                </c:pt>
                <c:pt idx="3">
                  <c:v>Baik</c:v>
                </c:pt>
                <c:pt idx="4">
                  <c:v>Sangat Baik</c:v>
                </c:pt>
              </c:strCache>
            </c:strRef>
          </c:cat>
          <c:val>
            <c:numRef>
              <c:f>CD!$N$3:$N$7</c:f>
              <c:numCache>
                <c:formatCode>0</c:formatCode>
                <c:ptCount val="5"/>
                <c:pt idx="0">
                  <c:v>54.166666666666664</c:v>
                </c:pt>
                <c:pt idx="1">
                  <c:v>29.166666666666668</c:v>
                </c:pt>
                <c:pt idx="2">
                  <c:v>12.5</c:v>
                </c:pt>
                <c:pt idx="3">
                  <c:v>4.1666666666666661</c:v>
                </c:pt>
                <c:pt idx="4">
                  <c:v>0</c:v>
                </c:pt>
              </c:numCache>
            </c:numRef>
          </c:val>
          <c:smooth val="1"/>
          <c:extLst>
            <c:ext xmlns:c16="http://schemas.microsoft.com/office/drawing/2014/chart" uri="{C3380CC4-5D6E-409C-BE32-E72D297353CC}">
              <c16:uniqueId val="{00000000-9A71-4127-AE8D-422975834DAD}"/>
            </c:ext>
          </c:extLst>
        </c:ser>
        <c:dLbls>
          <c:showLegendKey val="0"/>
          <c:showVal val="0"/>
          <c:showCatName val="0"/>
          <c:showSerName val="0"/>
          <c:showPercent val="0"/>
          <c:showBubbleSize val="0"/>
        </c:dLbls>
        <c:smooth val="0"/>
        <c:axId val="1162445968"/>
        <c:axId val="1272115024"/>
      </c:lineChart>
      <c:catAx>
        <c:axId val="1162445968"/>
        <c:scaling>
          <c:orientation val="minMax"/>
        </c:scaling>
        <c:delete val="0"/>
        <c:axPos val="b"/>
        <c:title>
          <c:tx>
            <c:rich>
              <a:bodyPr/>
              <a:lstStyle/>
              <a:p>
                <a:pPr lvl="0">
                  <a:defRPr b="0">
                    <a:solidFill>
                      <a:srgbClr val="000000"/>
                    </a:solidFill>
                    <a:latin typeface="+mn-lt"/>
                  </a:defRPr>
                </a:pPr>
                <a:endParaRPr lang="en-ID"/>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1272115024"/>
        <c:crosses val="autoZero"/>
        <c:auto val="1"/>
        <c:lblAlgn val="ctr"/>
        <c:lblOffset val="100"/>
        <c:noMultiLvlLbl val="1"/>
      </c:catAx>
      <c:valAx>
        <c:axId val="1272115024"/>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ID"/>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en-US"/>
          </a:p>
        </c:txPr>
        <c:crossAx val="1162445968"/>
        <c:crosses val="autoZero"/>
        <c:crossBetween val="between"/>
      </c:valAx>
    </c:plotArea>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customXml" Target="../ink/ink6.xml"/><Relationship Id="rId3" Type="http://schemas.openxmlformats.org/officeDocument/2006/relationships/image" Target="../media/image1.png"/><Relationship Id="rId7" Type="http://schemas.openxmlformats.org/officeDocument/2006/relationships/customXml" Target="../ink/ink5.xml"/><Relationship Id="rId2" Type="http://schemas.openxmlformats.org/officeDocument/2006/relationships/customXml" Target="../ink/ink1.xml"/><Relationship Id="rId1" Type="http://schemas.openxmlformats.org/officeDocument/2006/relationships/chart" Target="../charts/chart1.xml"/><Relationship Id="rId6" Type="http://schemas.openxmlformats.org/officeDocument/2006/relationships/customXml" Target="../ink/ink4.xml"/><Relationship Id="rId11" Type="http://schemas.openxmlformats.org/officeDocument/2006/relationships/customXml" Target="../ink/ink9.xml"/><Relationship Id="rId5" Type="http://schemas.openxmlformats.org/officeDocument/2006/relationships/customXml" Target="../ink/ink3.xml"/><Relationship Id="rId10" Type="http://schemas.openxmlformats.org/officeDocument/2006/relationships/customXml" Target="../ink/ink8.xml"/><Relationship Id="rId4" Type="http://schemas.openxmlformats.org/officeDocument/2006/relationships/customXml" Target="../ink/ink2.xml"/><Relationship Id="rId9" Type="http://schemas.openxmlformats.org/officeDocument/2006/relationships/customXml" Target="../ink/ink7.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 Id="rId5" Type="http://schemas.openxmlformats.org/officeDocument/2006/relationships/chart" Target="../charts/chart6.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4</xdr:col>
      <xdr:colOff>438150</xdr:colOff>
      <xdr:row>15</xdr:row>
      <xdr:rowOff>31750</xdr:rowOff>
    </xdr:from>
    <xdr:to>
      <xdr:col>8</xdr:col>
      <xdr:colOff>19050</xdr:colOff>
      <xdr:row>15</xdr:row>
      <xdr:rowOff>2673350</xdr:rowOff>
    </xdr:to>
    <xdr:graphicFrame macro="">
      <xdr:nvGraphicFramePr>
        <xdr:cNvPr id="3088" name="Chart 1">
          <a:extLst>
            <a:ext uri="{FF2B5EF4-FFF2-40B4-BE49-F238E27FC236}">
              <a16:creationId xmlns:a16="http://schemas.microsoft.com/office/drawing/2014/main" id="{1C8E0816-F184-4FF1-AF8C-5FEA3ECEE7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editAs="oneCell">
    <xdr:from>
      <xdr:col>5</xdr:col>
      <xdr:colOff>974633</xdr:colOff>
      <xdr:row>31</xdr:row>
      <xdr:rowOff>705568</xdr:rowOff>
    </xdr:from>
    <xdr:to>
      <xdr:col>5</xdr:col>
      <xdr:colOff>974993</xdr:colOff>
      <xdr:row>31</xdr:row>
      <xdr:rowOff>705928</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6" name="Ink 5">
              <a:extLst>
                <a:ext uri="{FF2B5EF4-FFF2-40B4-BE49-F238E27FC236}">
                  <a16:creationId xmlns:a16="http://schemas.microsoft.com/office/drawing/2014/main" id="{C7D2317F-B5AC-4FC1-9015-C2137BFE8513}"/>
                </a:ext>
              </a:extLst>
            </xdr14:cNvPr>
            <xdr14:cNvContentPartPr/>
          </xdr14:nvContentPartPr>
          <xdr14:nvPr macro=""/>
          <xdr14:xfrm>
            <a:off x="5255280" y="15273215"/>
            <a:ext cx="360" cy="360"/>
          </xdr14:xfrm>
        </xdr:contentPart>
      </mc:Choice>
      <mc:Fallback xmlns="">
        <xdr:pic>
          <xdr:nvPicPr>
            <xdr:cNvPr id="6" name="Ink 5">
              <a:extLst>
                <a:ext uri="{FF2B5EF4-FFF2-40B4-BE49-F238E27FC236}">
                  <a16:creationId xmlns:a16="http://schemas.microsoft.com/office/drawing/2014/main" id="{C7D2317F-B5AC-4FC1-9015-C2137BFE8513}"/>
                </a:ext>
              </a:extLst>
            </xdr:cNvPr>
            <xdr:cNvPicPr/>
          </xdr:nvPicPr>
          <xdr:blipFill>
            <a:blip xmlns:r="http://schemas.openxmlformats.org/officeDocument/2006/relationships" r:embed="rId3"/>
            <a:stretch>
              <a:fillRect/>
            </a:stretch>
          </xdr:blipFill>
          <xdr:spPr>
            <a:xfrm>
              <a:off x="5246640" y="15264575"/>
              <a:ext cx="18000" cy="18000"/>
            </a:xfrm>
            <a:prstGeom prst="rect">
              <a:avLst/>
            </a:prstGeom>
          </xdr:spPr>
        </xdr:pic>
      </mc:Fallback>
    </mc:AlternateContent>
    <xdr:clientData/>
  </xdr:twoCellAnchor>
  <xdr:twoCellAnchor editAs="oneCell">
    <xdr:from>
      <xdr:col>9</xdr:col>
      <xdr:colOff>593435</xdr:colOff>
      <xdr:row>33</xdr:row>
      <xdr:rowOff>189991</xdr:rowOff>
    </xdr:from>
    <xdr:to>
      <xdr:col>9</xdr:col>
      <xdr:colOff>593795</xdr:colOff>
      <xdr:row>33</xdr:row>
      <xdr:rowOff>190351</xdr:rowOff>
    </xdr:to>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7" name="Ink 6">
              <a:extLst>
                <a:ext uri="{FF2B5EF4-FFF2-40B4-BE49-F238E27FC236}">
                  <a16:creationId xmlns:a16="http://schemas.microsoft.com/office/drawing/2014/main" id="{201A9E75-9ACE-48AA-BDF6-89E3A351FC3E}"/>
                </a:ext>
              </a:extLst>
            </xdr14:cNvPr>
            <xdr14:cNvContentPartPr/>
          </xdr14:nvContentPartPr>
          <xdr14:nvPr macro=""/>
          <xdr14:xfrm>
            <a:off x="8908200" y="16617815"/>
            <a:ext cx="360" cy="360"/>
          </xdr14:xfrm>
        </xdr:contentPart>
      </mc:Choice>
      <mc:Fallback xmlns="">
        <xdr:pic>
          <xdr:nvPicPr>
            <xdr:cNvPr id="7" name="Ink 6">
              <a:extLst>
                <a:ext uri="{FF2B5EF4-FFF2-40B4-BE49-F238E27FC236}">
                  <a16:creationId xmlns:a16="http://schemas.microsoft.com/office/drawing/2014/main" id="{201A9E75-9ACE-48AA-BDF6-89E3A351FC3E}"/>
                </a:ext>
              </a:extLst>
            </xdr:cNvPr>
            <xdr:cNvPicPr/>
          </xdr:nvPicPr>
          <xdr:blipFill>
            <a:blip xmlns:r="http://schemas.openxmlformats.org/officeDocument/2006/relationships" r:embed="rId3"/>
            <a:stretch>
              <a:fillRect/>
            </a:stretch>
          </xdr:blipFill>
          <xdr:spPr>
            <a:xfrm>
              <a:off x="8899560" y="16609175"/>
              <a:ext cx="18000" cy="18000"/>
            </a:xfrm>
            <a:prstGeom prst="rect">
              <a:avLst/>
            </a:prstGeom>
          </xdr:spPr>
        </xdr:pic>
      </mc:Fallback>
    </mc:AlternateContent>
    <xdr:clientData/>
  </xdr:twoCellAnchor>
  <xdr:twoCellAnchor editAs="oneCell">
    <xdr:from>
      <xdr:col>10</xdr:col>
      <xdr:colOff>1815035</xdr:colOff>
      <xdr:row>32</xdr:row>
      <xdr:rowOff>705568</xdr:rowOff>
    </xdr:from>
    <xdr:to>
      <xdr:col>10</xdr:col>
      <xdr:colOff>1815395</xdr:colOff>
      <xdr:row>32</xdr:row>
      <xdr:rowOff>705928</xdr:rowOff>
    </xdr:to>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8" name="Ink 7">
              <a:extLst>
                <a:ext uri="{FF2B5EF4-FFF2-40B4-BE49-F238E27FC236}">
                  <a16:creationId xmlns:a16="http://schemas.microsoft.com/office/drawing/2014/main" id="{496642ED-0E68-4E26-B0B4-E3DC762F4CC0}"/>
                </a:ext>
              </a:extLst>
            </xdr14:cNvPr>
            <xdr14:cNvContentPartPr/>
          </xdr14:nvContentPartPr>
          <xdr14:nvPr macro=""/>
          <xdr14:xfrm>
            <a:off x="10891800" y="16416215"/>
            <a:ext cx="360" cy="360"/>
          </xdr14:xfrm>
        </xdr:contentPart>
      </mc:Choice>
      <mc:Fallback xmlns="">
        <xdr:pic>
          <xdr:nvPicPr>
            <xdr:cNvPr id="8" name="Ink 7">
              <a:extLst>
                <a:ext uri="{FF2B5EF4-FFF2-40B4-BE49-F238E27FC236}">
                  <a16:creationId xmlns:a16="http://schemas.microsoft.com/office/drawing/2014/main" id="{496642ED-0E68-4E26-B0B4-E3DC762F4CC0}"/>
                </a:ext>
              </a:extLst>
            </xdr:cNvPr>
            <xdr:cNvPicPr/>
          </xdr:nvPicPr>
          <xdr:blipFill>
            <a:blip xmlns:r="http://schemas.openxmlformats.org/officeDocument/2006/relationships" r:embed="rId3"/>
            <a:stretch>
              <a:fillRect/>
            </a:stretch>
          </xdr:blipFill>
          <xdr:spPr>
            <a:xfrm>
              <a:off x="10882800" y="16407575"/>
              <a:ext cx="18000" cy="18000"/>
            </a:xfrm>
            <a:prstGeom prst="rect">
              <a:avLst/>
            </a:prstGeom>
          </xdr:spPr>
        </xdr:pic>
      </mc:Fallback>
    </mc:AlternateContent>
    <xdr:clientData/>
  </xdr:twoCellAnchor>
  <xdr:twoCellAnchor editAs="oneCell">
    <xdr:from>
      <xdr:col>12</xdr:col>
      <xdr:colOff>604835</xdr:colOff>
      <xdr:row>32</xdr:row>
      <xdr:rowOff>190408</xdr:rowOff>
    </xdr:from>
    <xdr:to>
      <xdr:col>12</xdr:col>
      <xdr:colOff>605195</xdr:colOff>
      <xdr:row>32</xdr:row>
      <xdr:rowOff>190768</xdr:rowOff>
    </xdr:to>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9" name="Ink 8">
              <a:extLst>
                <a:ext uri="{FF2B5EF4-FFF2-40B4-BE49-F238E27FC236}">
                  <a16:creationId xmlns:a16="http://schemas.microsoft.com/office/drawing/2014/main" id="{426E693B-5828-443D-9097-09BDDE84BF64}"/>
                </a:ext>
              </a:extLst>
            </xdr14:cNvPr>
            <xdr14:cNvContentPartPr/>
          </xdr14:nvContentPartPr>
          <xdr14:nvPr macro=""/>
          <xdr14:xfrm>
            <a:off x="13872600" y="15901055"/>
            <a:ext cx="360" cy="360"/>
          </xdr14:xfrm>
        </xdr:contentPart>
      </mc:Choice>
      <mc:Fallback xmlns="">
        <xdr:pic>
          <xdr:nvPicPr>
            <xdr:cNvPr id="9" name="Ink 8">
              <a:extLst>
                <a:ext uri="{FF2B5EF4-FFF2-40B4-BE49-F238E27FC236}">
                  <a16:creationId xmlns:a16="http://schemas.microsoft.com/office/drawing/2014/main" id="{426E693B-5828-443D-9097-09BDDE84BF64}"/>
                </a:ext>
              </a:extLst>
            </xdr:cNvPr>
            <xdr:cNvPicPr/>
          </xdr:nvPicPr>
          <xdr:blipFill>
            <a:blip xmlns:r="http://schemas.openxmlformats.org/officeDocument/2006/relationships" r:embed="rId3"/>
            <a:stretch>
              <a:fillRect/>
            </a:stretch>
          </xdr:blipFill>
          <xdr:spPr>
            <a:xfrm>
              <a:off x="13863600" y="15892055"/>
              <a:ext cx="18000" cy="18000"/>
            </a:xfrm>
            <a:prstGeom prst="rect">
              <a:avLst/>
            </a:prstGeom>
          </xdr:spPr>
        </xdr:pic>
      </mc:Fallback>
    </mc:AlternateContent>
    <xdr:clientData/>
  </xdr:twoCellAnchor>
  <xdr:twoCellAnchor editAs="oneCell">
    <xdr:from>
      <xdr:col>2</xdr:col>
      <xdr:colOff>380633</xdr:colOff>
      <xdr:row>33</xdr:row>
      <xdr:rowOff>313443</xdr:rowOff>
    </xdr:from>
    <xdr:to>
      <xdr:col>2</xdr:col>
      <xdr:colOff>380993</xdr:colOff>
      <xdr:row>33</xdr:row>
      <xdr:rowOff>313803</xdr:rowOff>
    </xdr:to>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12" name="Ink 11">
              <a:extLst>
                <a:ext uri="{FF2B5EF4-FFF2-40B4-BE49-F238E27FC236}">
                  <a16:creationId xmlns:a16="http://schemas.microsoft.com/office/drawing/2014/main" id="{FF2B6B38-8B54-4ECE-9C88-197E4D00E21A}"/>
                </a:ext>
              </a:extLst>
            </xdr14:cNvPr>
            <xdr14:cNvContentPartPr/>
          </xdr14:nvContentPartPr>
          <xdr14:nvPr macro=""/>
          <xdr14:xfrm>
            <a:off x="2375280" y="16741267"/>
            <a:ext cx="360" cy="360"/>
          </xdr14:xfrm>
        </xdr:contentPart>
      </mc:Choice>
      <mc:Fallback xmlns="">
        <xdr:pic>
          <xdr:nvPicPr>
            <xdr:cNvPr id="12" name="Ink 11">
              <a:extLst>
                <a:ext uri="{FF2B5EF4-FFF2-40B4-BE49-F238E27FC236}">
                  <a16:creationId xmlns:a16="http://schemas.microsoft.com/office/drawing/2014/main" id="{FF2B6B38-8B54-4ECE-9C88-197E4D00E21A}"/>
                </a:ext>
              </a:extLst>
            </xdr:cNvPr>
            <xdr:cNvPicPr/>
          </xdr:nvPicPr>
          <xdr:blipFill>
            <a:blip xmlns:r="http://schemas.openxmlformats.org/officeDocument/2006/relationships" r:embed="rId3"/>
            <a:stretch>
              <a:fillRect/>
            </a:stretch>
          </xdr:blipFill>
          <xdr:spPr>
            <a:xfrm>
              <a:off x="2366640" y="16732267"/>
              <a:ext cx="18000" cy="18000"/>
            </a:xfrm>
            <a:prstGeom prst="rect">
              <a:avLst/>
            </a:prstGeom>
          </xdr:spPr>
        </xdr:pic>
      </mc:Fallback>
    </mc:AlternateContent>
    <xdr:clientData/>
  </xdr:twoCellAnchor>
  <xdr:twoCellAnchor editAs="oneCell">
    <xdr:from>
      <xdr:col>1</xdr:col>
      <xdr:colOff>660395</xdr:colOff>
      <xdr:row>34</xdr:row>
      <xdr:rowOff>78063</xdr:rowOff>
    </xdr:from>
    <xdr:to>
      <xdr:col>1</xdr:col>
      <xdr:colOff>660755</xdr:colOff>
      <xdr:row>34</xdr:row>
      <xdr:rowOff>78423</xdr:rowOff>
    </xdr:to>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13" name="Ink 12">
              <a:extLst>
                <a:ext uri="{FF2B5EF4-FFF2-40B4-BE49-F238E27FC236}">
                  <a16:creationId xmlns:a16="http://schemas.microsoft.com/office/drawing/2014/main" id="{A8A3BD39-D124-4CCD-A584-1FF020928E60}"/>
                </a:ext>
              </a:extLst>
            </xdr14:cNvPr>
            <xdr14:cNvContentPartPr/>
          </xdr14:nvContentPartPr>
          <xdr14:nvPr macro=""/>
          <xdr14:xfrm>
            <a:off x="974160" y="17458387"/>
            <a:ext cx="360" cy="360"/>
          </xdr14:xfrm>
        </xdr:contentPart>
      </mc:Choice>
      <mc:Fallback xmlns="">
        <xdr:pic>
          <xdr:nvPicPr>
            <xdr:cNvPr id="13" name="Ink 12">
              <a:extLst>
                <a:ext uri="{FF2B5EF4-FFF2-40B4-BE49-F238E27FC236}">
                  <a16:creationId xmlns:a16="http://schemas.microsoft.com/office/drawing/2014/main" id="{A8A3BD39-D124-4CCD-A584-1FF020928E60}"/>
                </a:ext>
              </a:extLst>
            </xdr:cNvPr>
            <xdr:cNvPicPr/>
          </xdr:nvPicPr>
          <xdr:blipFill>
            <a:blip xmlns:r="http://schemas.openxmlformats.org/officeDocument/2006/relationships" r:embed="rId3"/>
            <a:stretch>
              <a:fillRect/>
            </a:stretch>
          </xdr:blipFill>
          <xdr:spPr>
            <a:xfrm>
              <a:off x="965520" y="17449747"/>
              <a:ext cx="18000" cy="18000"/>
            </a:xfrm>
            <a:prstGeom prst="rect">
              <a:avLst/>
            </a:prstGeom>
          </xdr:spPr>
        </xdr:pic>
      </mc:Fallback>
    </mc:AlternateContent>
    <xdr:clientData/>
  </xdr:twoCellAnchor>
  <xdr:twoCellAnchor editAs="oneCell">
    <xdr:from>
      <xdr:col>1</xdr:col>
      <xdr:colOff>402995</xdr:colOff>
      <xdr:row>34</xdr:row>
      <xdr:rowOff>89223</xdr:rowOff>
    </xdr:from>
    <xdr:to>
      <xdr:col>1</xdr:col>
      <xdr:colOff>403355</xdr:colOff>
      <xdr:row>34</xdr:row>
      <xdr:rowOff>89583</xdr:rowOff>
    </xdr:to>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14" name="Ink 13">
              <a:extLst>
                <a:ext uri="{FF2B5EF4-FFF2-40B4-BE49-F238E27FC236}">
                  <a16:creationId xmlns:a16="http://schemas.microsoft.com/office/drawing/2014/main" id="{3642724E-84B5-4251-9267-F72CC69D6CAD}"/>
                </a:ext>
              </a:extLst>
            </xdr14:cNvPr>
            <xdr14:cNvContentPartPr/>
          </xdr14:nvContentPartPr>
          <xdr14:nvPr macro=""/>
          <xdr14:xfrm>
            <a:off x="716760" y="17469547"/>
            <a:ext cx="360" cy="360"/>
          </xdr14:xfrm>
        </xdr:contentPart>
      </mc:Choice>
      <mc:Fallback xmlns="">
        <xdr:pic>
          <xdr:nvPicPr>
            <xdr:cNvPr id="14" name="Ink 13">
              <a:extLst>
                <a:ext uri="{FF2B5EF4-FFF2-40B4-BE49-F238E27FC236}">
                  <a16:creationId xmlns:a16="http://schemas.microsoft.com/office/drawing/2014/main" id="{3642724E-84B5-4251-9267-F72CC69D6CAD}"/>
                </a:ext>
              </a:extLst>
            </xdr:cNvPr>
            <xdr:cNvPicPr/>
          </xdr:nvPicPr>
          <xdr:blipFill>
            <a:blip xmlns:r="http://schemas.openxmlformats.org/officeDocument/2006/relationships" r:embed="rId3"/>
            <a:stretch>
              <a:fillRect/>
            </a:stretch>
          </xdr:blipFill>
          <xdr:spPr>
            <a:xfrm>
              <a:off x="708120" y="17460907"/>
              <a:ext cx="18000" cy="18000"/>
            </a:xfrm>
            <a:prstGeom prst="rect">
              <a:avLst/>
            </a:prstGeom>
          </xdr:spPr>
        </xdr:pic>
      </mc:Fallback>
    </mc:AlternateContent>
    <xdr:clientData/>
  </xdr:twoCellAnchor>
  <xdr:twoCellAnchor editAs="oneCell">
    <xdr:from>
      <xdr:col>5</xdr:col>
      <xdr:colOff>582593</xdr:colOff>
      <xdr:row>32</xdr:row>
      <xdr:rowOff>380820</xdr:rowOff>
    </xdr:from>
    <xdr:to>
      <xdr:col>5</xdr:col>
      <xdr:colOff>582953</xdr:colOff>
      <xdr:row>32</xdr:row>
      <xdr:rowOff>381180</xdr:rowOff>
    </xdr:to>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5" name="Ink 14">
              <a:extLst>
                <a:ext uri="{FF2B5EF4-FFF2-40B4-BE49-F238E27FC236}">
                  <a16:creationId xmlns:a16="http://schemas.microsoft.com/office/drawing/2014/main" id="{0141E9F5-3D86-46AA-A204-6A7132864B56}"/>
                </a:ext>
              </a:extLst>
            </xdr14:cNvPr>
            <xdr14:cNvContentPartPr/>
          </xdr14:nvContentPartPr>
          <xdr14:nvPr macro=""/>
          <xdr14:xfrm>
            <a:off x="4863240" y="16091467"/>
            <a:ext cx="360" cy="360"/>
          </xdr14:xfrm>
        </xdr:contentPart>
      </mc:Choice>
      <mc:Fallback xmlns="">
        <xdr:pic>
          <xdr:nvPicPr>
            <xdr:cNvPr id="15" name="Ink 14">
              <a:extLst>
                <a:ext uri="{FF2B5EF4-FFF2-40B4-BE49-F238E27FC236}">
                  <a16:creationId xmlns:a16="http://schemas.microsoft.com/office/drawing/2014/main" id="{0141E9F5-3D86-46AA-A204-6A7132864B56}"/>
                </a:ext>
              </a:extLst>
            </xdr:cNvPr>
            <xdr:cNvPicPr/>
          </xdr:nvPicPr>
          <xdr:blipFill>
            <a:blip xmlns:r="http://schemas.openxmlformats.org/officeDocument/2006/relationships" r:embed="rId3"/>
            <a:stretch>
              <a:fillRect/>
            </a:stretch>
          </xdr:blipFill>
          <xdr:spPr>
            <a:xfrm>
              <a:off x="4854240" y="16082467"/>
              <a:ext cx="18000" cy="18000"/>
            </a:xfrm>
            <a:prstGeom prst="rect">
              <a:avLst/>
            </a:prstGeom>
          </xdr:spPr>
        </xdr:pic>
      </mc:Fallback>
    </mc:AlternateContent>
    <xdr:clientData/>
  </xdr:twoCellAnchor>
  <xdr:twoCellAnchor editAs="oneCell">
    <xdr:from>
      <xdr:col>5</xdr:col>
      <xdr:colOff>1422833</xdr:colOff>
      <xdr:row>32</xdr:row>
      <xdr:rowOff>257700</xdr:rowOff>
    </xdr:from>
    <xdr:to>
      <xdr:col>5</xdr:col>
      <xdr:colOff>1423193</xdr:colOff>
      <xdr:row>32</xdr:row>
      <xdr:rowOff>258060</xdr:rowOff>
    </xdr:to>
    <mc:AlternateContent xmlns:mc="http://schemas.openxmlformats.org/markup-compatibility/2006" xmlns:xdr14="http://schemas.microsoft.com/office/excel/2010/spreadsheetDrawing">
      <mc:Choice Requires="xdr14">
        <xdr:contentPart xmlns:r="http://schemas.openxmlformats.org/officeDocument/2006/relationships" r:id="rId11">
          <xdr14:nvContentPartPr>
            <xdr14:cNvPr id="16" name="Ink 15">
              <a:extLst>
                <a:ext uri="{FF2B5EF4-FFF2-40B4-BE49-F238E27FC236}">
                  <a16:creationId xmlns:a16="http://schemas.microsoft.com/office/drawing/2014/main" id="{08962B44-D551-4BFD-B9E2-0B9F797CADBE}"/>
                </a:ext>
              </a:extLst>
            </xdr14:cNvPr>
            <xdr14:cNvContentPartPr/>
          </xdr14:nvContentPartPr>
          <xdr14:nvPr macro=""/>
          <xdr14:xfrm>
            <a:off x="5703480" y="15968347"/>
            <a:ext cx="360" cy="360"/>
          </xdr14:xfrm>
        </xdr:contentPart>
      </mc:Choice>
      <mc:Fallback xmlns="">
        <xdr:pic>
          <xdr:nvPicPr>
            <xdr:cNvPr id="16" name="Ink 15">
              <a:extLst>
                <a:ext uri="{FF2B5EF4-FFF2-40B4-BE49-F238E27FC236}">
                  <a16:creationId xmlns:a16="http://schemas.microsoft.com/office/drawing/2014/main" id="{08962B44-D551-4BFD-B9E2-0B9F797CADBE}"/>
                </a:ext>
              </a:extLst>
            </xdr:cNvPr>
            <xdr:cNvPicPr/>
          </xdr:nvPicPr>
          <xdr:blipFill>
            <a:blip xmlns:r="http://schemas.openxmlformats.org/officeDocument/2006/relationships" r:embed="rId3"/>
            <a:stretch>
              <a:fillRect/>
            </a:stretch>
          </xdr:blipFill>
          <xdr:spPr>
            <a:xfrm>
              <a:off x="5694480" y="15959347"/>
              <a:ext cx="18000" cy="18000"/>
            </a:xfrm>
            <a:prstGeom prst="rect">
              <a:avLst/>
            </a:prstGeom>
          </xdr:spPr>
        </xdr:pic>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1555750</xdr:colOff>
      <xdr:row>4</xdr:row>
      <xdr:rowOff>143203</xdr:rowOff>
    </xdr:from>
    <xdr:to>
      <xdr:col>3</xdr:col>
      <xdr:colOff>1095374</xdr:colOff>
      <xdr:row>11</xdr:row>
      <xdr:rowOff>73321</xdr:rowOff>
    </xdr:to>
    <xdr:pic>
      <xdr:nvPicPr>
        <xdr:cNvPr id="2" name="Picture 1">
          <a:extLst>
            <a:ext uri="{FF2B5EF4-FFF2-40B4-BE49-F238E27FC236}">
              <a16:creationId xmlns:a16="http://schemas.microsoft.com/office/drawing/2014/main" id="{C1454C62-E216-4842-8814-35F69C598D2E}"/>
            </a:ext>
          </a:extLst>
        </xdr:cNvPr>
        <xdr:cNvPicPr>
          <a:picLocks noChangeAspect="1"/>
        </xdr:cNvPicPr>
      </xdr:nvPicPr>
      <xdr:blipFill>
        <a:blip xmlns:r="http://schemas.openxmlformats.org/officeDocument/2006/relationships" r:embed="rId1"/>
        <a:stretch>
          <a:fillRect/>
        </a:stretch>
      </xdr:blipFill>
      <xdr:spPr>
        <a:xfrm>
          <a:off x="1825625" y="952828"/>
          <a:ext cx="2174874" cy="108968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12700</xdr:colOff>
      <xdr:row>8</xdr:row>
      <xdr:rowOff>107950</xdr:rowOff>
    </xdr:from>
    <xdr:to>
      <xdr:col>2</xdr:col>
      <xdr:colOff>279400</xdr:colOff>
      <xdr:row>18</xdr:row>
      <xdr:rowOff>146050</xdr:rowOff>
    </xdr:to>
    <xdr:graphicFrame macro="">
      <xdr:nvGraphicFramePr>
        <xdr:cNvPr id="6195" name="Chart 2">
          <a:extLst>
            <a:ext uri="{FF2B5EF4-FFF2-40B4-BE49-F238E27FC236}">
              <a16:creationId xmlns:a16="http://schemas.microsoft.com/office/drawing/2014/main" id="{0B89766B-A9D2-453F-A583-40ECDD4A89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editAs="oneCell">
    <xdr:from>
      <xdr:col>3</xdr:col>
      <xdr:colOff>31750</xdr:colOff>
      <xdr:row>8</xdr:row>
      <xdr:rowOff>69850</xdr:rowOff>
    </xdr:from>
    <xdr:to>
      <xdr:col>5</xdr:col>
      <xdr:colOff>330200</xdr:colOff>
      <xdr:row>18</xdr:row>
      <xdr:rowOff>107950</xdr:rowOff>
    </xdr:to>
    <xdr:graphicFrame macro="">
      <xdr:nvGraphicFramePr>
        <xdr:cNvPr id="6196" name="Chart 3">
          <a:extLst>
            <a:ext uri="{FF2B5EF4-FFF2-40B4-BE49-F238E27FC236}">
              <a16:creationId xmlns:a16="http://schemas.microsoft.com/office/drawing/2014/main" id="{CC5FF526-7302-4585-BE06-1CA5D896A7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editAs="oneCell">
    <xdr:from>
      <xdr:col>6</xdr:col>
      <xdr:colOff>19050</xdr:colOff>
      <xdr:row>8</xdr:row>
      <xdr:rowOff>107950</xdr:rowOff>
    </xdr:from>
    <xdr:to>
      <xdr:col>8</xdr:col>
      <xdr:colOff>254000</xdr:colOff>
      <xdr:row>18</xdr:row>
      <xdr:rowOff>120650</xdr:rowOff>
    </xdr:to>
    <xdr:graphicFrame macro="">
      <xdr:nvGraphicFramePr>
        <xdr:cNvPr id="6197" name="Chart 4">
          <a:extLst>
            <a:ext uri="{FF2B5EF4-FFF2-40B4-BE49-F238E27FC236}">
              <a16:creationId xmlns:a16="http://schemas.microsoft.com/office/drawing/2014/main" id="{8B5864F2-1719-43AB-8CAC-15C4166C4E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twoCellAnchor>
  <xdr:twoCellAnchor editAs="oneCell">
    <xdr:from>
      <xdr:col>9</xdr:col>
      <xdr:colOff>38100</xdr:colOff>
      <xdr:row>8</xdr:row>
      <xdr:rowOff>127000</xdr:rowOff>
    </xdr:from>
    <xdr:to>
      <xdr:col>11</xdr:col>
      <xdr:colOff>393700</xdr:colOff>
      <xdr:row>18</xdr:row>
      <xdr:rowOff>120650</xdr:rowOff>
    </xdr:to>
    <xdr:graphicFrame macro="">
      <xdr:nvGraphicFramePr>
        <xdr:cNvPr id="6198" name="Chart 5">
          <a:extLst>
            <a:ext uri="{FF2B5EF4-FFF2-40B4-BE49-F238E27FC236}">
              <a16:creationId xmlns:a16="http://schemas.microsoft.com/office/drawing/2014/main" id="{EFDD5C47-456C-431F-AB5A-4550C026F2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twoCellAnchor>
  <xdr:twoCellAnchor editAs="oneCell">
    <xdr:from>
      <xdr:col>12</xdr:col>
      <xdr:colOff>31750</xdr:colOff>
      <xdr:row>8</xdr:row>
      <xdr:rowOff>76200</xdr:rowOff>
    </xdr:from>
    <xdr:to>
      <xdr:col>14</xdr:col>
      <xdr:colOff>215900</xdr:colOff>
      <xdr:row>18</xdr:row>
      <xdr:rowOff>88900</xdr:rowOff>
    </xdr:to>
    <xdr:graphicFrame macro="">
      <xdr:nvGraphicFramePr>
        <xdr:cNvPr id="6199" name="Chart 6">
          <a:extLst>
            <a:ext uri="{FF2B5EF4-FFF2-40B4-BE49-F238E27FC236}">
              <a16:creationId xmlns:a16="http://schemas.microsoft.com/office/drawing/2014/main" id="{645E80E3-EC2A-4FF0-B36E-67B4F9AE02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fLock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Sinta\2022\Sos%20permen6%20Biro%20SDM\matrikx%20Biro%20SDM%202022-18Mei2022-pag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Eli\2022\Permenpan%206.2022\Sosialisasi\Format%20SKP%20Kualitatif.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Rachmi%20K%20Siregar/Downloads/SKP-Dosen-Contoh%20%20Tahun%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aro kual"/>
      <sheetName val="Matriks"/>
      <sheetName val="Hanjar kual"/>
      <sheetName val="Ira kual"/>
      <sheetName val="Lampiran kual"/>
      <sheetName val="Evaluasi kual"/>
      <sheetName val="Ref"/>
      <sheetName val="5. Lap. Dok. Penilaian Kinerja"/>
      <sheetName val="Sheet1 (2)"/>
      <sheetName val="031121"/>
      <sheetName val="Sheet1"/>
    </sheetNames>
    <sheetDataSet>
      <sheetData sheetId="0"/>
      <sheetData sheetId="1"/>
      <sheetData sheetId="2"/>
      <sheetData sheetId="3">
        <row r="7">
          <cell r="C7" t="str">
            <v>Ira Herawati Sumarlin, S.T.</v>
          </cell>
        </row>
      </sheetData>
      <sheetData sheetId="4"/>
      <sheetData sheetId="5">
        <row r="15">
          <cell r="A15" t="str">
            <v>BAIK</v>
          </cell>
        </row>
        <row r="27">
          <cell r="G27" t="str">
            <v>DIATAS EKSPEKTASI</v>
          </cell>
        </row>
      </sheetData>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K Kasatker"/>
      <sheetName val="Matriks"/>
      <sheetName val="SKP Pimpinan"/>
      <sheetName val="SKP Pegawai"/>
      <sheetName val="Lampiran SKP"/>
      <sheetName val="Evaluasi"/>
      <sheetName val="Ref"/>
    </sheetNames>
    <sheetDataSet>
      <sheetData sheetId="0">
        <row r="3">
          <cell r="B3" t="str">
            <v>IKK 1.1</v>
          </cell>
        </row>
      </sheetData>
      <sheetData sheetId="1"/>
      <sheetData sheetId="2"/>
      <sheetData sheetId="3"/>
      <sheetData sheetId="4"/>
      <sheetData sheetId="5">
        <row r="15">
          <cell r="A15" t="str">
            <v>Istimewa</v>
          </cell>
        </row>
      </sheetData>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K Kasatker"/>
      <sheetName val="SKP Pimpinan"/>
      <sheetName val="Manual Indikator"/>
      <sheetName val="Matriks"/>
      <sheetName val="SKP Pegawai"/>
      <sheetName val="Lampiran SKP"/>
      <sheetName val="Evaluasi Pegawai"/>
      <sheetName val="Dok.ev"/>
      <sheetName val="CD"/>
      <sheetName val="K"/>
      <sheetName val="PD"/>
    </sheetNames>
    <sheetDataSet>
      <sheetData sheetId="0"/>
      <sheetData sheetId="1"/>
      <sheetData sheetId="2"/>
      <sheetData sheetId="3"/>
      <sheetData sheetId="4"/>
      <sheetData sheetId="5"/>
      <sheetData sheetId="6"/>
      <sheetData sheetId="7"/>
      <sheetData sheetId="8"/>
      <sheetData sheetId="9"/>
      <sheetData sheetId="10">
        <row r="3">
          <cell r="A3" t="str">
            <v>Sangat
Kurang</v>
          </cell>
          <cell r="B3">
            <v>0</v>
          </cell>
        </row>
        <row r="4">
          <cell r="A4" t="str">
            <v>Kurang/
Misconduct</v>
          </cell>
          <cell r="B4">
            <v>8.2284432870370364E-2</v>
          </cell>
        </row>
        <row r="5">
          <cell r="A5" t="str">
            <v>Butuh
Perbaikan</v>
          </cell>
          <cell r="B5">
            <v>1.9748263888888888</v>
          </cell>
        </row>
        <row r="6">
          <cell r="A6" t="str">
            <v>Baik</v>
          </cell>
          <cell r="B6">
            <v>15.798611111111111</v>
          </cell>
        </row>
        <row r="7">
          <cell r="A7" t="str">
            <v>Sangat
Baik</v>
          </cell>
          <cell r="B7">
            <v>54.166666666666664</v>
          </cell>
        </row>
      </sheetData>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6-09-02T13:23:51.434"/>
    </inkml:context>
    <inkml:brush xml:id="br0">
      <inkml:brushProperty name="width" value="0.05" units="cm"/>
      <inkml:brushProperty name="height" value="0.05" units="cm"/>
      <inkml:brushProperty name="ignorePressure" value="1"/>
    </inkml:brush>
  </inkml:definitions>
  <inkml:trace contextRef="#ctx0" brushRef="#br0">1 1,'0'0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6-09-02T13:23:52.403"/>
    </inkml:context>
    <inkml:brush xml:id="br0">
      <inkml:brushProperty name="width" value="0.05" units="cm"/>
      <inkml:brushProperty name="height" value="0.05" units="cm"/>
      <inkml:brushProperty name="ignorePressure" value="1"/>
    </inkml:brush>
  </inkml:definitions>
  <inkml:trace contextRef="#ctx0" brushRef="#br0">1 1,'0'0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6-09-02T13:23:53.012"/>
    </inkml:context>
    <inkml:brush xml:id="br0">
      <inkml:brushProperty name="width" value="0.05" units="cm"/>
      <inkml:brushProperty name="height" value="0.05" units="cm"/>
      <inkml:brushProperty name="ignorePressure" value="1"/>
    </inkml:brush>
  </inkml:definitions>
  <inkml:trace contextRef="#ctx0" brushRef="#br0">0 1,'0'0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6-09-02T13:23:54.106"/>
    </inkml:context>
    <inkml:brush xml:id="br0">
      <inkml:brushProperty name="width" value="0.05" units="cm"/>
      <inkml:brushProperty name="height" value="0.05" units="cm"/>
      <inkml:brushProperty name="ignorePressure" value="1"/>
    </inkml:brush>
  </inkml:definitions>
  <inkml:trace contextRef="#ctx0" brushRef="#br0">0 0,'0'0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6-09-02T13:24:15.512"/>
    </inkml:context>
    <inkml:brush xml:id="br0">
      <inkml:brushProperty name="width" value="0.05" units="cm"/>
      <inkml:brushProperty name="height" value="0.05" units="cm"/>
      <inkml:brushProperty name="ignorePressure" value="1"/>
    </inkml:brush>
  </inkml:definitions>
  <inkml:trace contextRef="#ctx0" brushRef="#br0">1 0,'0'0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6-09-02T13:24:16.543"/>
    </inkml:context>
    <inkml:brush xml:id="br0">
      <inkml:brushProperty name="width" value="0.05" units="cm"/>
      <inkml:brushProperty name="height" value="0.05" units="cm"/>
      <inkml:brushProperty name="ignorePressure" value="1"/>
    </inkml:brush>
  </inkml:definitions>
  <inkml:trace contextRef="#ctx0" brushRef="#br0">1 1,'0'0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6-09-02T13:24:20.105"/>
    </inkml:context>
    <inkml:brush xml:id="br0">
      <inkml:brushProperty name="width" value="0.05" units="cm"/>
      <inkml:brushProperty name="height" value="0.05" units="cm"/>
      <inkml:brushProperty name="ignorePressure" value="1"/>
    </inkml:brush>
  </inkml:definitions>
  <inkml:trace contextRef="#ctx0" brushRef="#br0">1 1,'0'0</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6-09-02T13:24:28.480"/>
    </inkml:context>
    <inkml:brush xml:id="br0">
      <inkml:brushProperty name="width" value="0.05" units="cm"/>
      <inkml:brushProperty name="height" value="0.05" units="cm"/>
      <inkml:brushProperty name="ignorePressure" value="1"/>
    </inkml:brush>
  </inkml:definitions>
  <inkml:trace contextRef="#ctx0" brushRef="#br0">0 0,'0'0</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6-09-02T13:24:28.996"/>
    </inkml:context>
    <inkml:brush xml:id="br0">
      <inkml:brushProperty name="width" value="0.05" units="cm"/>
      <inkml:brushProperty name="height" value="0.05" units="cm"/>
      <inkml:brushProperty name="ignorePressure" value="1"/>
    </inkml:brush>
  </inkml:definitions>
  <inkml:trace contextRef="#ctx0" brushRef="#br0">0 0,'0'0</inkml:trace>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1"/>
  <sheetViews>
    <sheetView zoomScale="80" zoomScaleNormal="80" workbookViewId="0">
      <selection activeCell="B3" sqref="B3:B9"/>
    </sheetView>
  </sheetViews>
  <sheetFormatPr defaultColWidth="9.140625" defaultRowHeight="15.75"/>
  <cols>
    <col min="1" max="1" width="49.140625" style="32" customWidth="1"/>
    <col min="2" max="2" width="65.140625" style="32" customWidth="1"/>
    <col min="3" max="3" width="17.85546875" style="25" customWidth="1"/>
    <col min="4" max="16384" width="9.140625" style="31"/>
  </cols>
  <sheetData>
    <row r="1" spans="1:3" s="25" customFormat="1" ht="28.5" customHeight="1">
      <c r="A1" s="146" t="s">
        <v>97</v>
      </c>
      <c r="B1" s="146"/>
      <c r="C1" s="146"/>
    </row>
    <row r="2" spans="1:3" s="28" customFormat="1" ht="38.25" customHeight="1" thickBot="1">
      <c r="A2" s="26" t="s">
        <v>98</v>
      </c>
      <c r="B2" s="26" t="s">
        <v>99</v>
      </c>
      <c r="C2" s="27" t="s">
        <v>100</v>
      </c>
    </row>
    <row r="3" spans="1:3" ht="66.599999999999994" customHeight="1" thickBot="1">
      <c r="A3" s="67" t="s">
        <v>185</v>
      </c>
      <c r="B3" s="65" t="s">
        <v>186</v>
      </c>
      <c r="C3" s="66">
        <v>86</v>
      </c>
    </row>
    <row r="4" spans="1:3" ht="66.599999999999994" customHeight="1" thickBot="1">
      <c r="A4" s="67"/>
      <c r="B4" s="65" t="s">
        <v>187</v>
      </c>
      <c r="C4" s="66">
        <v>26.73</v>
      </c>
    </row>
    <row r="5" spans="1:3" ht="66.599999999999994" customHeight="1" thickBot="1">
      <c r="A5" s="147" t="s">
        <v>190</v>
      </c>
      <c r="B5" s="65" t="s">
        <v>188</v>
      </c>
      <c r="C5" s="66">
        <v>44.45</v>
      </c>
    </row>
    <row r="6" spans="1:3" ht="66.599999999999994" customHeight="1" thickBot="1">
      <c r="A6" s="148"/>
      <c r="B6" s="65" t="s">
        <v>189</v>
      </c>
      <c r="C6" s="68">
        <v>44.14</v>
      </c>
    </row>
    <row r="7" spans="1:3" ht="54" customHeight="1">
      <c r="A7" s="29" t="s">
        <v>191</v>
      </c>
      <c r="B7" s="29" t="s">
        <v>192</v>
      </c>
      <c r="C7" s="30">
        <v>44.98</v>
      </c>
    </row>
    <row r="8" spans="1:3" ht="35.25" customHeight="1">
      <c r="A8" s="29" t="s">
        <v>193</v>
      </c>
      <c r="B8" s="29" t="s">
        <v>194</v>
      </c>
      <c r="C8" s="30" t="s">
        <v>106</v>
      </c>
    </row>
    <row r="9" spans="1:3" ht="35.25" customHeight="1">
      <c r="A9" s="29"/>
      <c r="B9" s="29" t="s">
        <v>195</v>
      </c>
      <c r="C9" s="30">
        <v>91</v>
      </c>
    </row>
    <row r="11" spans="1:3">
      <c r="A11" s="31" t="s">
        <v>101</v>
      </c>
    </row>
  </sheetData>
  <mergeCells count="2">
    <mergeCell ref="A1:C1"/>
    <mergeCell ref="A5:A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100"/>
  <sheetViews>
    <sheetView showGridLines="0" zoomScale="55" zoomScaleNormal="55" workbookViewId="0"/>
  </sheetViews>
  <sheetFormatPr defaultColWidth="14.42578125" defaultRowHeight="15" customHeight="1"/>
  <cols>
    <col min="1" max="1" width="13.7109375" customWidth="1"/>
    <col min="2" max="4" width="15.7109375" customWidth="1"/>
    <col min="5" max="5" width="10.140625" customWidth="1"/>
    <col min="6" max="11" width="8.7109375" customWidth="1"/>
  </cols>
  <sheetData>
    <row r="1" spans="1:5" ht="14.25" customHeight="1"/>
    <row r="2" spans="1:5" ht="14.25" customHeight="1">
      <c r="A2" s="356" t="s">
        <v>10</v>
      </c>
      <c r="B2" s="290"/>
    </row>
    <row r="3" spans="1:5" ht="82.5" customHeight="1">
      <c r="A3" s="8" t="s">
        <v>61</v>
      </c>
      <c r="B3" s="9" t="str">
        <f>D15</f>
        <v>KURANG/MISS CONDUCT</v>
      </c>
      <c r="C3" s="10" t="str">
        <f>D12</f>
        <v>BAIK</v>
      </c>
      <c r="D3" s="10" t="str">
        <f>D9</f>
        <v>SANGAT BAIK</v>
      </c>
    </row>
    <row r="4" spans="1:5" ht="82.5" customHeight="1">
      <c r="A4" s="8" t="s">
        <v>62</v>
      </c>
      <c r="B4" s="9" t="str">
        <f>D16</f>
        <v>KURANG/MISS CONDUCT</v>
      </c>
      <c r="C4" s="10" t="str">
        <f>D13</f>
        <v>BAIK</v>
      </c>
      <c r="D4" s="10" t="str">
        <f>D10</f>
        <v>BAIK</v>
      </c>
    </row>
    <row r="5" spans="1:5" ht="82.5" customHeight="1">
      <c r="A5" s="8" t="s">
        <v>63</v>
      </c>
      <c r="B5" s="11" t="str">
        <f>D17</f>
        <v>SANGAT KURANG</v>
      </c>
      <c r="C5" s="12" t="str">
        <f>D14</f>
        <v>BUTUH PERBAIKAN</v>
      </c>
      <c r="D5" s="12" t="str">
        <f>D11</f>
        <v>BUTUH PERBAIKAN</v>
      </c>
      <c r="E5" s="357" t="s">
        <v>15</v>
      </c>
    </row>
    <row r="6" spans="1:5" ht="14.25" customHeight="1">
      <c r="A6" s="13"/>
      <c r="B6" s="14" t="s">
        <v>63</v>
      </c>
      <c r="C6" s="14" t="s">
        <v>64</v>
      </c>
      <c r="D6" s="14" t="s">
        <v>65</v>
      </c>
      <c r="E6" s="290"/>
    </row>
    <row r="7" spans="1:5" ht="14.25" customHeight="1"/>
    <row r="8" spans="1:5" ht="45" customHeight="1">
      <c r="A8" s="15" t="s">
        <v>66</v>
      </c>
      <c r="B8" s="15" t="s">
        <v>67</v>
      </c>
      <c r="C8" s="15" t="s">
        <v>68</v>
      </c>
      <c r="D8" s="15" t="s">
        <v>69</v>
      </c>
      <c r="E8" s="16"/>
    </row>
    <row r="9" spans="1:5" ht="45" customHeight="1">
      <c r="A9" s="17" t="s">
        <v>61</v>
      </c>
      <c r="B9" s="17" t="s">
        <v>61</v>
      </c>
      <c r="C9" s="17" t="str">
        <f t="shared" ref="C9:C26" si="0">CONCATENATE(A9,B9)</f>
        <v>Di Atas EkspektasiDi Atas Ekspektasi</v>
      </c>
      <c r="D9" s="17" t="s">
        <v>70</v>
      </c>
    </row>
    <row r="10" spans="1:5" ht="45" customHeight="1">
      <c r="A10" s="17" t="s">
        <v>62</v>
      </c>
      <c r="B10" s="17" t="s">
        <v>61</v>
      </c>
      <c r="C10" s="17" t="str">
        <f t="shared" si="0"/>
        <v>Sesuai EkspektasiDi Atas Ekspektasi</v>
      </c>
      <c r="D10" s="17" t="s">
        <v>71</v>
      </c>
    </row>
    <row r="11" spans="1:5" ht="45" customHeight="1">
      <c r="A11" s="17" t="s">
        <v>63</v>
      </c>
      <c r="B11" s="17" t="s">
        <v>61</v>
      </c>
      <c r="C11" s="17" t="str">
        <f t="shared" si="0"/>
        <v>Di Bawah EkspektasiDi Atas Ekspektasi</v>
      </c>
      <c r="D11" s="17" t="s">
        <v>72</v>
      </c>
    </row>
    <row r="12" spans="1:5" ht="45" customHeight="1">
      <c r="A12" s="17" t="s">
        <v>61</v>
      </c>
      <c r="B12" s="17" t="s">
        <v>62</v>
      </c>
      <c r="C12" s="17" t="str">
        <f t="shared" si="0"/>
        <v>Di Atas EkspektasiSesuai Ekspektasi</v>
      </c>
      <c r="D12" s="17" t="s">
        <v>71</v>
      </c>
    </row>
    <row r="13" spans="1:5" ht="45" customHeight="1">
      <c r="A13" s="17" t="s">
        <v>62</v>
      </c>
      <c r="B13" s="17" t="s">
        <v>62</v>
      </c>
      <c r="C13" s="17" t="str">
        <f t="shared" si="0"/>
        <v>Sesuai EkspektasiSesuai Ekspektasi</v>
      </c>
      <c r="D13" s="17" t="s">
        <v>71</v>
      </c>
    </row>
    <row r="14" spans="1:5" ht="45" customHeight="1">
      <c r="A14" s="17" t="s">
        <v>63</v>
      </c>
      <c r="B14" s="17" t="s">
        <v>62</v>
      </c>
      <c r="C14" s="17" t="str">
        <f t="shared" si="0"/>
        <v>Di Bawah EkspektasiSesuai Ekspektasi</v>
      </c>
      <c r="D14" s="17" t="s">
        <v>72</v>
      </c>
    </row>
    <row r="15" spans="1:5" ht="45" customHeight="1">
      <c r="A15" s="17" t="s">
        <v>61</v>
      </c>
      <c r="B15" s="17" t="s">
        <v>63</v>
      </c>
      <c r="C15" s="17" t="str">
        <f t="shared" si="0"/>
        <v>Di Atas EkspektasiDi Bawah Ekspektasi</v>
      </c>
      <c r="D15" s="17" t="s">
        <v>73</v>
      </c>
    </row>
    <row r="16" spans="1:5" ht="45" customHeight="1">
      <c r="A16" s="17" t="s">
        <v>62</v>
      </c>
      <c r="B16" s="17" t="s">
        <v>63</v>
      </c>
      <c r="C16" s="17" t="str">
        <f t="shared" si="0"/>
        <v>Sesuai EkspektasiDi Bawah Ekspektasi</v>
      </c>
      <c r="D16" s="17" t="s">
        <v>74</v>
      </c>
    </row>
    <row r="17" spans="1:4" ht="45" customHeight="1">
      <c r="A17" s="17" t="s">
        <v>63</v>
      </c>
      <c r="B17" s="17" t="s">
        <v>63</v>
      </c>
      <c r="C17" s="17" t="str">
        <f t="shared" si="0"/>
        <v>Di Bawah EkspektasiDi Bawah Ekspektasi</v>
      </c>
      <c r="D17" s="17" t="s">
        <v>75</v>
      </c>
    </row>
    <row r="18" spans="1:4" ht="45" customHeight="1">
      <c r="A18" s="17" t="s">
        <v>61</v>
      </c>
      <c r="B18" s="17" t="s">
        <v>61</v>
      </c>
      <c r="C18" s="17" t="str">
        <f t="shared" si="0"/>
        <v>Di Atas EkspektasiDi Atas Ekspektasi</v>
      </c>
      <c r="D18" s="17" t="s">
        <v>70</v>
      </c>
    </row>
    <row r="19" spans="1:4" ht="45" customHeight="1">
      <c r="A19" s="17" t="s">
        <v>61</v>
      </c>
      <c r="B19" s="17" t="s">
        <v>62</v>
      </c>
      <c r="C19" s="17" t="str">
        <f t="shared" si="0"/>
        <v>Di Atas EkspektasiSesuai Ekspektasi</v>
      </c>
      <c r="D19" s="17" t="s">
        <v>71</v>
      </c>
    </row>
    <row r="20" spans="1:4" ht="45" customHeight="1">
      <c r="A20" s="17" t="s">
        <v>61</v>
      </c>
      <c r="B20" s="17" t="s">
        <v>63</v>
      </c>
      <c r="C20" s="17" t="str">
        <f t="shared" si="0"/>
        <v>Di Atas EkspektasiDi Bawah Ekspektasi</v>
      </c>
      <c r="D20" s="17" t="s">
        <v>76</v>
      </c>
    </row>
    <row r="21" spans="1:4" ht="45" customHeight="1">
      <c r="A21" s="17" t="s">
        <v>62</v>
      </c>
      <c r="B21" s="17" t="s">
        <v>61</v>
      </c>
      <c r="C21" s="17" t="str">
        <f t="shared" si="0"/>
        <v>Sesuai EkspektasiDi Atas Ekspektasi</v>
      </c>
      <c r="D21" s="17" t="s">
        <v>71</v>
      </c>
    </row>
    <row r="22" spans="1:4" ht="45" customHeight="1">
      <c r="A22" s="17" t="s">
        <v>62</v>
      </c>
      <c r="B22" s="17" t="s">
        <v>62</v>
      </c>
      <c r="C22" s="17" t="str">
        <f t="shared" si="0"/>
        <v>Sesuai EkspektasiSesuai Ekspektasi</v>
      </c>
      <c r="D22" s="17" t="s">
        <v>71</v>
      </c>
    </row>
    <row r="23" spans="1:4" ht="45" customHeight="1">
      <c r="A23" s="17" t="s">
        <v>62</v>
      </c>
      <c r="B23" s="17" t="s">
        <v>63</v>
      </c>
      <c r="C23" s="17" t="str">
        <f t="shared" si="0"/>
        <v>Sesuai EkspektasiDi Bawah Ekspektasi</v>
      </c>
      <c r="D23" s="17" t="s">
        <v>77</v>
      </c>
    </row>
    <row r="24" spans="1:4" ht="45" customHeight="1">
      <c r="A24" s="17" t="s">
        <v>63</v>
      </c>
      <c r="B24" s="17" t="s">
        <v>61</v>
      </c>
      <c r="C24" s="17" t="str">
        <f t="shared" si="0"/>
        <v>Di Bawah EkspektasiDi Atas Ekspektasi</v>
      </c>
      <c r="D24" s="17" t="s">
        <v>72</v>
      </c>
    </row>
    <row r="25" spans="1:4" ht="45" customHeight="1">
      <c r="A25" s="17" t="s">
        <v>63</v>
      </c>
      <c r="B25" s="17" t="s">
        <v>62</v>
      </c>
      <c r="C25" s="17" t="str">
        <f t="shared" si="0"/>
        <v>Di Bawah EkspektasiSesuai Ekspektasi</v>
      </c>
      <c r="D25" s="17" t="s">
        <v>72</v>
      </c>
    </row>
    <row r="26" spans="1:4" ht="45" customHeight="1">
      <c r="A26" s="17" t="s">
        <v>63</v>
      </c>
      <c r="B26" s="17" t="s">
        <v>63</v>
      </c>
      <c r="C26" s="17" t="str">
        <f t="shared" si="0"/>
        <v>Di Bawah EkspektasiDi Bawah Ekspektasi</v>
      </c>
      <c r="D26" s="17" t="s">
        <v>75</v>
      </c>
    </row>
    <row r="27" spans="1:4" ht="14.25" customHeight="1"/>
    <row r="28" spans="1:4" ht="14.25" customHeight="1"/>
    <row r="29" spans="1:4" ht="14.25" customHeight="1"/>
    <row r="30" spans="1:4" ht="14.25" customHeight="1"/>
    <row r="31" spans="1:4" ht="14.25" customHeight="1"/>
    <row r="32" spans="1:4"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sheetData>
  <mergeCells count="2">
    <mergeCell ref="A2:B2"/>
    <mergeCell ref="E5:E6"/>
  </mergeCells>
  <pageMargins left="0.7" right="0.7" top="0.75" bottom="0.75" header="0" footer="0"/>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100"/>
  <sheetViews>
    <sheetView topLeftCell="A7" workbookViewId="0">
      <selection activeCell="D16" sqref="D16"/>
    </sheetView>
  </sheetViews>
  <sheetFormatPr defaultColWidth="14.42578125" defaultRowHeight="15" customHeight="1"/>
  <cols>
    <col min="1" max="1" width="20.7109375" customWidth="1"/>
    <col min="2" max="2" width="20.140625" customWidth="1"/>
    <col min="3" max="6" width="8.7109375" customWidth="1"/>
    <col min="7" max="7" width="13.42578125" customWidth="1"/>
    <col min="8" max="11" width="8.7109375" customWidth="1"/>
  </cols>
  <sheetData>
    <row r="1" spans="1:11" ht="14.25" customHeight="1">
      <c r="A1" s="358" t="str">
        <f>'Evaluasi Pegawai'!A14</f>
        <v>BAIK</v>
      </c>
      <c r="B1" s="279"/>
      <c r="D1" s="10" t="s">
        <v>78</v>
      </c>
      <c r="E1" s="10" t="s">
        <v>79</v>
      </c>
      <c r="F1" s="10" t="s">
        <v>80</v>
      </c>
      <c r="G1" s="10" t="s">
        <v>92</v>
      </c>
      <c r="H1" s="10" t="s">
        <v>82</v>
      </c>
    </row>
    <row r="2" spans="1:11" ht="14.25" customHeight="1">
      <c r="A2" s="15" t="s">
        <v>83</v>
      </c>
      <c r="B2" s="22" t="str">
        <f>"KURVA DISTRIBUSI
PREDIKAT KINERJA PEGAWAI DENGAN
CAPAIAN KINERJA ORGANISASI "&amp;A1</f>
        <v>KURVA DISTRIBUSI
PREDIKAT KINERJA PEGAWAI DENGAN
CAPAIAN KINERJA ORGANISASI BAIK</v>
      </c>
      <c r="D2" s="10" t="s">
        <v>84</v>
      </c>
      <c r="E2" s="10" t="s">
        <v>84</v>
      </c>
      <c r="F2" s="10" t="s">
        <v>84</v>
      </c>
      <c r="G2" s="10" t="s">
        <v>84</v>
      </c>
      <c r="H2" s="10" t="s">
        <v>84</v>
      </c>
    </row>
    <row r="3" spans="1:11" ht="30" customHeight="1">
      <c r="A3" s="10" t="s">
        <v>93</v>
      </c>
      <c r="B3" s="23">
        <f>HLOOKUP($A$1,$D$1:$H$8,3,0)</f>
        <v>8.3333333333333321</v>
      </c>
      <c r="C3" s="1"/>
      <c r="D3" s="19">
        <f>CD!B3</f>
        <v>0</v>
      </c>
      <c r="E3" s="19">
        <f>CD!E3</f>
        <v>8.3333333333333321</v>
      </c>
      <c r="F3" s="19">
        <f>CD!H3</f>
        <v>12.5</v>
      </c>
      <c r="G3" s="19">
        <f>CD!K3</f>
        <v>8.3333333333333321</v>
      </c>
      <c r="H3" s="19">
        <f>CD!N3</f>
        <v>54.166666666666664</v>
      </c>
      <c r="I3" s="1"/>
      <c r="J3" s="1"/>
      <c r="K3" s="1"/>
    </row>
    <row r="4" spans="1:11" ht="30" customHeight="1">
      <c r="A4" s="10" t="s">
        <v>94</v>
      </c>
      <c r="B4" s="23">
        <f>HLOOKUP($A$1,$D$1:$H$8,4,0)</f>
        <v>12.5</v>
      </c>
      <c r="C4" s="1"/>
      <c r="D4" s="19">
        <f>CD!B4</f>
        <v>8.2284432870370364E-2</v>
      </c>
      <c r="E4" s="19">
        <f>CD!E4</f>
        <v>12.5</v>
      </c>
      <c r="F4" s="19">
        <f>CD!H4</f>
        <v>16.666666666666664</v>
      </c>
      <c r="G4" s="19">
        <f>CD!K4</f>
        <v>45.833333333333329</v>
      </c>
      <c r="H4" s="19">
        <f>CD!N4</f>
        <v>29.166666666666668</v>
      </c>
      <c r="I4" s="1"/>
      <c r="J4" s="1"/>
      <c r="K4" s="1"/>
    </row>
    <row r="5" spans="1:11" ht="30" customHeight="1">
      <c r="A5" s="10" t="s">
        <v>95</v>
      </c>
      <c r="B5" s="23">
        <f>HLOOKUP($A$1,$D$1:$H$8,5,0)</f>
        <v>25</v>
      </c>
      <c r="C5" s="1"/>
      <c r="D5" s="19">
        <f>CD!B5</f>
        <v>1.9748263888888888</v>
      </c>
      <c r="E5" s="19">
        <f>CD!E5</f>
        <v>25</v>
      </c>
      <c r="F5" s="19">
        <f>CD!H5</f>
        <v>41.666666666666671</v>
      </c>
      <c r="G5" s="19">
        <f>CD!K5</f>
        <v>25</v>
      </c>
      <c r="H5" s="19">
        <f>CD!N5</f>
        <v>12.5</v>
      </c>
      <c r="I5" s="1"/>
      <c r="J5" s="1"/>
      <c r="K5" s="1"/>
    </row>
    <row r="6" spans="1:11" ht="30" customHeight="1">
      <c r="A6" s="5" t="s">
        <v>79</v>
      </c>
      <c r="B6" s="23">
        <f>HLOOKUP($A$1,$D$1:$H$8,6,0)</f>
        <v>45.833333333333329</v>
      </c>
      <c r="C6" s="1"/>
      <c r="D6" s="19">
        <f>CD!B6</f>
        <v>15.798611111111111</v>
      </c>
      <c r="E6" s="19">
        <f>CD!E6</f>
        <v>45.833333333333329</v>
      </c>
      <c r="F6" s="19">
        <f>CD!H6</f>
        <v>16.666666666666664</v>
      </c>
      <c r="G6" s="19">
        <f>CD!K6</f>
        <v>12.5</v>
      </c>
      <c r="H6" s="19">
        <f>CD!N6</f>
        <v>4.1666666666666661</v>
      </c>
      <c r="I6" s="1"/>
      <c r="J6" s="1"/>
      <c r="K6" s="1"/>
    </row>
    <row r="7" spans="1:11" ht="30" customHeight="1">
      <c r="A7" s="10" t="s">
        <v>96</v>
      </c>
      <c r="B7" s="23">
        <f>HLOOKUP($A$1,$D$1:$H$8,7,0)</f>
        <v>8.3333333333333321</v>
      </c>
      <c r="C7" s="1"/>
      <c r="D7" s="19">
        <f>CD!B7</f>
        <v>54.166666666666664</v>
      </c>
      <c r="E7" s="19">
        <f>CD!E7</f>
        <v>8.3333333333333321</v>
      </c>
      <c r="F7" s="19">
        <f>CD!H7</f>
        <v>12.5</v>
      </c>
      <c r="G7" s="19">
        <f>CD!K7</f>
        <v>8.3333333333333321</v>
      </c>
      <c r="H7" s="19">
        <f>CD!N7</f>
        <v>0</v>
      </c>
      <c r="I7" s="1"/>
      <c r="J7" s="1"/>
      <c r="K7" s="1"/>
    </row>
    <row r="8" spans="1:11" ht="14.25" customHeight="1">
      <c r="A8" s="6" t="s">
        <v>91</v>
      </c>
      <c r="B8" s="19">
        <f>SUM(B3:B7)</f>
        <v>99.999999999999986</v>
      </c>
      <c r="D8" s="24"/>
      <c r="E8" s="24"/>
      <c r="F8" s="24"/>
      <c r="G8" s="24"/>
      <c r="H8" s="24"/>
    </row>
    <row r="9" spans="1:11" ht="14.25" customHeight="1"/>
    <row r="10" spans="1:11" ht="14.25" customHeight="1"/>
    <row r="11" spans="1:11" ht="14.25" customHeight="1"/>
    <row r="12" spans="1:11" ht="14.25" customHeight="1">
      <c r="A12" t="s">
        <v>10</v>
      </c>
    </row>
    <row r="13" spans="1:11" ht="14.25" customHeight="1">
      <c r="A13">
        <v>1</v>
      </c>
      <c r="B13" t="s">
        <v>145</v>
      </c>
      <c r="C13">
        <v>3</v>
      </c>
    </row>
    <row r="14" spans="1:11" ht="14.25" customHeight="1">
      <c r="A14">
        <v>2</v>
      </c>
      <c r="B14" t="s">
        <v>58</v>
      </c>
      <c r="C14">
        <v>2</v>
      </c>
    </row>
    <row r="15" spans="1:11" ht="14.25" customHeight="1">
      <c r="A15">
        <v>3</v>
      </c>
      <c r="B15" t="s">
        <v>146</v>
      </c>
      <c r="C15">
        <v>1</v>
      </c>
    </row>
    <row r="16" spans="1:11"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sheetData>
  <mergeCells count="1">
    <mergeCell ref="A1:B1"/>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59999389629810485"/>
  </sheetPr>
  <dimension ref="A1:F66"/>
  <sheetViews>
    <sheetView topLeftCell="A4" zoomScale="90" zoomScaleNormal="90" workbookViewId="0">
      <selection activeCell="B21" sqref="B21:F21"/>
    </sheetView>
  </sheetViews>
  <sheetFormatPr defaultColWidth="9.140625" defaultRowHeight="15"/>
  <cols>
    <col min="1" max="1" width="5" style="47" customWidth="1"/>
    <col min="2" max="2" width="27.7109375" style="47" bestFit="1" customWidth="1"/>
    <col min="3" max="3" width="41.28515625" style="47" customWidth="1"/>
    <col min="4" max="4" width="4.85546875" style="47" bestFit="1" customWidth="1"/>
    <col min="5" max="5" width="29.42578125" style="47" bestFit="1" customWidth="1"/>
    <col min="6" max="6" width="40" style="47" customWidth="1"/>
    <col min="7" max="16384" width="9.140625" style="47"/>
  </cols>
  <sheetData>
    <row r="1" spans="1:6">
      <c r="A1" s="149" t="s">
        <v>0</v>
      </c>
      <c r="B1" s="149"/>
      <c r="C1" s="149"/>
      <c r="D1" s="149"/>
      <c r="E1" s="149"/>
      <c r="F1" s="149"/>
    </row>
    <row r="2" spans="1:6">
      <c r="A2" s="149" t="s">
        <v>116</v>
      </c>
      <c r="B2" s="149"/>
      <c r="C2" s="149"/>
      <c r="D2" s="149"/>
      <c r="E2" s="149"/>
      <c r="F2" s="149"/>
    </row>
    <row r="3" spans="1:6">
      <c r="A3" s="149" t="s">
        <v>117</v>
      </c>
      <c r="B3" s="149"/>
      <c r="C3" s="149"/>
      <c r="D3" s="149"/>
      <c r="E3" s="149"/>
      <c r="F3" s="149"/>
    </row>
    <row r="4" spans="1:6">
      <c r="A4" s="46"/>
      <c r="B4" s="46"/>
      <c r="C4" s="46"/>
      <c r="D4" s="46"/>
      <c r="E4" s="46"/>
      <c r="F4" s="46"/>
    </row>
    <row r="5" spans="1:6">
      <c r="A5" s="48" t="s">
        <v>118</v>
      </c>
      <c r="C5" s="48"/>
      <c r="F5" s="49" t="s">
        <v>119</v>
      </c>
    </row>
    <row r="6" spans="1:6">
      <c r="A6" s="50" t="s">
        <v>120</v>
      </c>
      <c r="B6" s="150" t="s">
        <v>121</v>
      </c>
      <c r="C6" s="150"/>
      <c r="D6" s="50" t="s">
        <v>120</v>
      </c>
      <c r="E6" s="150" t="s">
        <v>4</v>
      </c>
      <c r="F6" s="150"/>
    </row>
    <row r="7" spans="1:6">
      <c r="A7" s="51">
        <v>1</v>
      </c>
      <c r="B7" s="51" t="s">
        <v>122</v>
      </c>
      <c r="C7" s="51"/>
      <c r="D7" s="51">
        <v>1</v>
      </c>
      <c r="E7" s="51" t="s">
        <v>5</v>
      </c>
      <c r="F7" s="51"/>
    </row>
    <row r="8" spans="1:6">
      <c r="A8" s="51">
        <v>2</v>
      </c>
      <c r="B8" s="51" t="s">
        <v>123</v>
      </c>
      <c r="C8" s="51"/>
      <c r="D8" s="51">
        <v>2</v>
      </c>
      <c r="E8" s="51" t="s">
        <v>124</v>
      </c>
      <c r="F8" s="51"/>
    </row>
    <row r="9" spans="1:6">
      <c r="A9" s="51">
        <v>3</v>
      </c>
      <c r="B9" s="51" t="s">
        <v>125</v>
      </c>
      <c r="C9" s="51"/>
      <c r="D9" s="51">
        <v>3</v>
      </c>
      <c r="E9" s="51" t="s">
        <v>126</v>
      </c>
      <c r="F9" s="51"/>
    </row>
    <row r="10" spans="1:6">
      <c r="A10" s="51">
        <v>4</v>
      </c>
      <c r="B10" s="51" t="s">
        <v>127</v>
      </c>
      <c r="C10" s="51" t="s">
        <v>196</v>
      </c>
      <c r="D10" s="51">
        <v>4</v>
      </c>
      <c r="E10" s="51" t="s">
        <v>8</v>
      </c>
      <c r="F10" s="51" t="s">
        <v>197</v>
      </c>
    </row>
    <row r="11" spans="1:6">
      <c r="A11" s="51">
        <v>5</v>
      </c>
      <c r="B11" s="51" t="s">
        <v>128</v>
      </c>
      <c r="C11" s="51" t="s">
        <v>198</v>
      </c>
      <c r="D11" s="51">
        <v>5</v>
      </c>
      <c r="E11" s="51" t="s">
        <v>9</v>
      </c>
      <c r="F11" s="51"/>
    </row>
    <row r="12" spans="1:6" s="52" customFormat="1" ht="14.25">
      <c r="A12" s="151" t="s">
        <v>10</v>
      </c>
      <c r="B12" s="151"/>
      <c r="C12" s="151"/>
      <c r="D12" s="151"/>
      <c r="E12" s="151"/>
      <c r="F12" s="151"/>
    </row>
    <row r="13" spans="1:6">
      <c r="A13" s="151" t="s">
        <v>13</v>
      </c>
      <c r="B13" s="151"/>
      <c r="C13" s="151"/>
      <c r="D13" s="151"/>
      <c r="E13" s="151"/>
      <c r="F13" s="151"/>
    </row>
    <row r="14" spans="1:6">
      <c r="A14" s="51">
        <v>1</v>
      </c>
      <c r="B14" s="152" t="s">
        <v>199</v>
      </c>
      <c r="C14" s="152"/>
      <c r="D14" s="152"/>
      <c r="E14" s="152"/>
      <c r="F14" s="152"/>
    </row>
    <row r="15" spans="1:6" ht="65.099999999999994" customHeight="1">
      <c r="A15" s="51"/>
      <c r="B15" s="153" t="s">
        <v>203</v>
      </c>
      <c r="C15" s="154"/>
      <c r="D15" s="154"/>
      <c r="E15" s="154"/>
      <c r="F15" s="154"/>
    </row>
    <row r="16" spans="1:6">
      <c r="A16" s="51">
        <v>2</v>
      </c>
      <c r="B16" s="152" t="s">
        <v>200</v>
      </c>
      <c r="C16" s="152"/>
      <c r="D16" s="152"/>
      <c r="E16" s="152"/>
      <c r="F16" s="152"/>
    </row>
    <row r="17" spans="1:6" ht="39.75" customHeight="1">
      <c r="A17" s="51"/>
      <c r="B17" s="153" t="s">
        <v>204</v>
      </c>
      <c r="C17" s="154"/>
      <c r="D17" s="154"/>
      <c r="E17" s="154"/>
      <c r="F17" s="154"/>
    </row>
    <row r="18" spans="1:6">
      <c r="A18" s="51">
        <v>3</v>
      </c>
      <c r="B18" s="152" t="s">
        <v>201</v>
      </c>
      <c r="C18" s="152"/>
      <c r="D18" s="152"/>
      <c r="E18" s="152"/>
      <c r="F18" s="152"/>
    </row>
    <row r="19" spans="1:6" ht="39.75" customHeight="1">
      <c r="A19" s="51"/>
      <c r="B19" s="153" t="s">
        <v>204</v>
      </c>
      <c r="C19" s="154"/>
      <c r="D19" s="154"/>
      <c r="E19" s="154"/>
      <c r="F19" s="154"/>
    </row>
    <row r="20" spans="1:6">
      <c r="A20" s="51">
        <v>4</v>
      </c>
      <c r="B20" s="152" t="s">
        <v>202</v>
      </c>
      <c r="C20" s="152"/>
      <c r="D20" s="152"/>
      <c r="E20" s="152"/>
      <c r="F20" s="152"/>
    </row>
    <row r="21" spans="1:6" ht="39.75" customHeight="1">
      <c r="A21" s="51"/>
      <c r="B21" s="154" t="s">
        <v>130</v>
      </c>
      <c r="C21" s="154"/>
      <c r="D21" s="154"/>
      <c r="E21" s="154"/>
      <c r="F21" s="154"/>
    </row>
    <row r="22" spans="1:6">
      <c r="A22" s="51">
        <v>5</v>
      </c>
      <c r="B22" s="152" t="s">
        <v>129</v>
      </c>
      <c r="C22" s="152"/>
      <c r="D22" s="152"/>
      <c r="E22" s="152"/>
      <c r="F22" s="152"/>
    </row>
    <row r="23" spans="1:6" ht="39.75" customHeight="1">
      <c r="A23" s="51"/>
      <c r="B23" s="154" t="s">
        <v>130</v>
      </c>
      <c r="C23" s="154"/>
      <c r="D23" s="154"/>
      <c r="E23" s="154"/>
      <c r="F23" s="154"/>
    </row>
    <row r="24" spans="1:6">
      <c r="A24" s="51" t="s">
        <v>131</v>
      </c>
      <c r="B24" s="152"/>
      <c r="C24" s="152"/>
      <c r="D24" s="152"/>
      <c r="E24" s="152"/>
      <c r="F24" s="152"/>
    </row>
    <row r="25" spans="1:6">
      <c r="A25" s="151" t="s">
        <v>14</v>
      </c>
      <c r="B25" s="151"/>
      <c r="C25" s="151"/>
      <c r="D25" s="151"/>
      <c r="E25" s="151"/>
      <c r="F25" s="151"/>
    </row>
    <row r="26" spans="1:6">
      <c r="A26" s="51">
        <v>1</v>
      </c>
      <c r="B26" s="152" t="s">
        <v>132</v>
      </c>
      <c r="C26" s="152"/>
      <c r="D26" s="152"/>
      <c r="E26" s="152"/>
      <c r="F26" s="152"/>
    </row>
    <row r="27" spans="1:6" ht="34.5" customHeight="1">
      <c r="A27" s="51"/>
      <c r="B27" s="154" t="s">
        <v>130</v>
      </c>
      <c r="C27" s="154"/>
      <c r="D27" s="154"/>
      <c r="E27" s="154"/>
      <c r="F27" s="154"/>
    </row>
    <row r="28" spans="1:6">
      <c r="A28" s="51">
        <v>2</v>
      </c>
      <c r="B28" s="152" t="s">
        <v>132</v>
      </c>
      <c r="C28" s="152"/>
      <c r="D28" s="152"/>
      <c r="E28" s="152"/>
      <c r="F28" s="152"/>
    </row>
    <row r="29" spans="1:6" ht="34.5" customHeight="1">
      <c r="A29" s="51"/>
      <c r="B29" s="154" t="s">
        <v>130</v>
      </c>
      <c r="C29" s="154"/>
      <c r="D29" s="154"/>
      <c r="E29" s="154"/>
      <c r="F29" s="154"/>
    </row>
    <row r="30" spans="1:6">
      <c r="A30" s="151" t="s">
        <v>133</v>
      </c>
      <c r="B30" s="151"/>
      <c r="C30" s="151"/>
      <c r="D30" s="151"/>
      <c r="E30" s="151"/>
      <c r="F30" s="151"/>
    </row>
    <row r="31" spans="1:6">
      <c r="A31" s="155">
        <v>1</v>
      </c>
      <c r="B31" s="158" t="s">
        <v>16</v>
      </c>
      <c r="C31" s="158"/>
      <c r="D31" s="158"/>
      <c r="E31" s="158"/>
      <c r="F31" s="158"/>
    </row>
    <row r="32" spans="1:6">
      <c r="A32" s="156"/>
      <c r="B32" s="159" t="s">
        <v>134</v>
      </c>
      <c r="C32" s="159"/>
      <c r="D32" s="159"/>
      <c r="E32" s="158" t="s">
        <v>18</v>
      </c>
      <c r="F32" s="158"/>
    </row>
    <row r="33" spans="1:6" ht="15" customHeight="1">
      <c r="A33" s="156"/>
      <c r="B33" s="159" t="s">
        <v>19</v>
      </c>
      <c r="C33" s="159"/>
      <c r="D33" s="159"/>
      <c r="E33" s="160"/>
      <c r="F33" s="161"/>
    </row>
    <row r="34" spans="1:6" ht="15" customHeight="1">
      <c r="A34" s="157"/>
      <c r="B34" s="159" t="s">
        <v>20</v>
      </c>
      <c r="C34" s="159"/>
      <c r="D34" s="159"/>
      <c r="E34" s="160"/>
      <c r="F34" s="161"/>
    </row>
    <row r="35" spans="1:6">
      <c r="A35" s="162">
        <v>2</v>
      </c>
      <c r="B35" s="158" t="s">
        <v>21</v>
      </c>
      <c r="C35" s="158"/>
      <c r="D35" s="158"/>
      <c r="E35" s="158"/>
      <c r="F35" s="158"/>
    </row>
    <row r="36" spans="1:6">
      <c r="A36" s="163"/>
      <c r="B36" s="159" t="s">
        <v>135</v>
      </c>
      <c r="C36" s="159"/>
      <c r="D36" s="159"/>
      <c r="E36" s="158" t="s">
        <v>18</v>
      </c>
      <c r="F36" s="158"/>
    </row>
    <row r="37" spans="1:6" ht="32.25" customHeight="1">
      <c r="A37" s="163"/>
      <c r="B37" s="159" t="s">
        <v>136</v>
      </c>
      <c r="C37" s="159"/>
      <c r="D37" s="159"/>
      <c r="E37" s="165"/>
      <c r="F37" s="165"/>
    </row>
    <row r="38" spans="1:6">
      <c r="A38" s="164"/>
      <c r="B38" s="159" t="s">
        <v>24</v>
      </c>
      <c r="C38" s="159"/>
      <c r="D38" s="159"/>
      <c r="E38" s="165"/>
      <c r="F38" s="165"/>
    </row>
    <row r="39" spans="1:6">
      <c r="A39" s="162">
        <v>3</v>
      </c>
      <c r="B39" s="158" t="s">
        <v>25</v>
      </c>
      <c r="C39" s="158"/>
      <c r="D39" s="158"/>
      <c r="E39" s="158"/>
      <c r="F39" s="158"/>
    </row>
    <row r="40" spans="1:6" ht="28.5" customHeight="1">
      <c r="A40" s="163"/>
      <c r="B40" s="159" t="s">
        <v>137</v>
      </c>
      <c r="C40" s="159"/>
      <c r="D40" s="159"/>
      <c r="E40" s="158" t="s">
        <v>18</v>
      </c>
      <c r="F40" s="158"/>
    </row>
    <row r="41" spans="1:6">
      <c r="A41" s="163"/>
      <c r="B41" s="159" t="s">
        <v>27</v>
      </c>
      <c r="C41" s="159"/>
      <c r="D41" s="159"/>
      <c r="E41" s="165"/>
      <c r="F41" s="165"/>
    </row>
    <row r="42" spans="1:6">
      <c r="A42" s="164"/>
      <c r="B42" s="159" t="s">
        <v>28</v>
      </c>
      <c r="C42" s="159"/>
      <c r="D42" s="159"/>
      <c r="E42" s="165"/>
      <c r="F42" s="165"/>
    </row>
    <row r="43" spans="1:6">
      <c r="A43" s="162">
        <v>4</v>
      </c>
      <c r="B43" s="158" t="s">
        <v>29</v>
      </c>
      <c r="C43" s="158"/>
      <c r="D43" s="158"/>
      <c r="E43" s="158"/>
      <c r="F43" s="158"/>
    </row>
    <row r="44" spans="1:6">
      <c r="A44" s="163"/>
      <c r="B44" s="159" t="s">
        <v>30</v>
      </c>
      <c r="C44" s="158"/>
      <c r="D44" s="158"/>
      <c r="E44" s="158" t="s">
        <v>18</v>
      </c>
      <c r="F44" s="158"/>
    </row>
    <row r="45" spans="1:6">
      <c r="A45" s="163"/>
      <c r="B45" s="166" t="s">
        <v>31</v>
      </c>
      <c r="C45" s="158"/>
      <c r="D45" s="158"/>
      <c r="E45" s="165"/>
      <c r="F45" s="165"/>
    </row>
    <row r="46" spans="1:6">
      <c r="A46" s="164"/>
      <c r="B46" s="166" t="s">
        <v>32</v>
      </c>
      <c r="C46" s="158"/>
      <c r="D46" s="158"/>
      <c r="E46" s="165"/>
      <c r="F46" s="165"/>
    </row>
    <row r="47" spans="1:6">
      <c r="A47" s="162">
        <v>5</v>
      </c>
      <c r="B47" s="158" t="s">
        <v>33</v>
      </c>
      <c r="C47" s="158"/>
      <c r="D47" s="158"/>
      <c r="E47" s="158"/>
      <c r="F47" s="158"/>
    </row>
    <row r="48" spans="1:6">
      <c r="A48" s="163"/>
      <c r="B48" s="159" t="s">
        <v>138</v>
      </c>
      <c r="C48" s="158"/>
      <c r="D48" s="158"/>
      <c r="E48" s="158" t="s">
        <v>18</v>
      </c>
      <c r="F48" s="158"/>
    </row>
    <row r="49" spans="1:6">
      <c r="A49" s="163"/>
      <c r="B49" s="159" t="s">
        <v>35</v>
      </c>
      <c r="C49" s="158"/>
      <c r="D49" s="158"/>
      <c r="E49" s="165"/>
      <c r="F49" s="165"/>
    </row>
    <row r="50" spans="1:6">
      <c r="A50" s="164"/>
      <c r="B50" s="159" t="s">
        <v>36</v>
      </c>
      <c r="C50" s="158"/>
      <c r="D50" s="158"/>
      <c r="E50" s="165"/>
      <c r="F50" s="165"/>
    </row>
    <row r="51" spans="1:6">
      <c r="A51" s="162">
        <v>6</v>
      </c>
      <c r="B51" s="158" t="s">
        <v>37</v>
      </c>
      <c r="C51" s="158"/>
      <c r="D51" s="158"/>
      <c r="E51" s="158"/>
      <c r="F51" s="158"/>
    </row>
    <row r="52" spans="1:6">
      <c r="A52" s="163"/>
      <c r="B52" s="159" t="s">
        <v>38</v>
      </c>
      <c r="C52" s="158"/>
      <c r="D52" s="158"/>
      <c r="E52" s="158" t="s">
        <v>18</v>
      </c>
      <c r="F52" s="158"/>
    </row>
    <row r="53" spans="1:6">
      <c r="A53" s="163"/>
      <c r="B53" s="159" t="s">
        <v>39</v>
      </c>
      <c r="C53" s="158"/>
      <c r="D53" s="158"/>
      <c r="E53" s="165"/>
      <c r="F53" s="165"/>
    </row>
    <row r="54" spans="1:6">
      <c r="A54" s="164"/>
      <c r="B54" s="159" t="s">
        <v>40</v>
      </c>
      <c r="C54" s="158"/>
      <c r="D54" s="158"/>
      <c r="E54" s="165"/>
      <c r="F54" s="165"/>
    </row>
    <row r="55" spans="1:6">
      <c r="A55" s="162">
        <v>7</v>
      </c>
      <c r="B55" s="158" t="s">
        <v>41</v>
      </c>
      <c r="C55" s="158"/>
      <c r="D55" s="158"/>
      <c r="E55" s="158"/>
      <c r="F55" s="158"/>
    </row>
    <row r="56" spans="1:6">
      <c r="A56" s="163"/>
      <c r="B56" s="159" t="s">
        <v>42</v>
      </c>
      <c r="C56" s="158"/>
      <c r="D56" s="158"/>
      <c r="E56" s="158" t="s">
        <v>18</v>
      </c>
      <c r="F56" s="158"/>
    </row>
    <row r="57" spans="1:6">
      <c r="A57" s="163"/>
      <c r="B57" s="159" t="s">
        <v>43</v>
      </c>
      <c r="C57" s="158"/>
      <c r="D57" s="158"/>
      <c r="E57" s="165"/>
      <c r="F57" s="165"/>
    </row>
    <row r="58" spans="1:6">
      <c r="A58" s="164"/>
      <c r="B58" s="159" t="s">
        <v>139</v>
      </c>
      <c r="C58" s="158"/>
      <c r="D58" s="158"/>
      <c r="E58" s="165"/>
      <c r="F58" s="165"/>
    </row>
    <row r="60" spans="1:6">
      <c r="E60" s="167" t="s">
        <v>140</v>
      </c>
      <c r="F60" s="167"/>
    </row>
    <row r="61" spans="1:6">
      <c r="B61" s="167" t="s">
        <v>141</v>
      </c>
      <c r="C61" s="167"/>
      <c r="D61" s="167"/>
      <c r="E61" s="167" t="s">
        <v>45</v>
      </c>
      <c r="F61" s="167"/>
    </row>
    <row r="62" spans="1:6">
      <c r="B62" s="53"/>
      <c r="C62" s="53"/>
      <c r="D62" s="53"/>
      <c r="E62" s="53"/>
      <c r="F62" s="53"/>
    </row>
    <row r="63" spans="1:6">
      <c r="B63" s="53"/>
      <c r="C63" s="53"/>
      <c r="D63" s="53"/>
      <c r="E63" s="53"/>
      <c r="F63" s="53"/>
    </row>
    <row r="64" spans="1:6">
      <c r="B64" s="53"/>
      <c r="C64" s="53"/>
      <c r="D64" s="53"/>
      <c r="E64" s="53"/>
      <c r="F64" s="53"/>
    </row>
    <row r="65" spans="2:6">
      <c r="B65" s="167">
        <f>C7</f>
        <v>0</v>
      </c>
      <c r="C65" s="167"/>
      <c r="D65" s="167"/>
      <c r="E65" s="167">
        <f>F7</f>
        <v>0</v>
      </c>
      <c r="F65" s="167"/>
    </row>
    <row r="66" spans="2:6">
      <c r="B66" s="167" t="str">
        <f>"NIP "&amp;C8</f>
        <v xml:space="preserve">NIP </v>
      </c>
      <c r="C66" s="167"/>
      <c r="D66" s="167"/>
      <c r="E66" s="167" t="str">
        <f>"NIP "&amp;F8</f>
        <v xml:space="preserve">NIP </v>
      </c>
      <c r="F66" s="167"/>
    </row>
  </sheetData>
  <mergeCells count="87">
    <mergeCell ref="B66:D66"/>
    <mergeCell ref="E66:F66"/>
    <mergeCell ref="E60:F60"/>
    <mergeCell ref="B61:D61"/>
    <mergeCell ref="E61:F61"/>
    <mergeCell ref="B65:D65"/>
    <mergeCell ref="E65:F65"/>
    <mergeCell ref="A55:A58"/>
    <mergeCell ref="B55:F55"/>
    <mergeCell ref="B56:D56"/>
    <mergeCell ref="E56:F56"/>
    <mergeCell ref="B57:D57"/>
    <mergeCell ref="E57:F57"/>
    <mergeCell ref="B58:D58"/>
    <mergeCell ref="E58:F58"/>
    <mergeCell ref="A51:A54"/>
    <mergeCell ref="B51:F51"/>
    <mergeCell ref="B52:D52"/>
    <mergeCell ref="E52:F52"/>
    <mergeCell ref="B53:D53"/>
    <mergeCell ref="E53:F53"/>
    <mergeCell ref="B54:D54"/>
    <mergeCell ref="E54:F54"/>
    <mergeCell ref="A47:A50"/>
    <mergeCell ref="B47:F47"/>
    <mergeCell ref="B48:D48"/>
    <mergeCell ref="E48:F48"/>
    <mergeCell ref="B49:D49"/>
    <mergeCell ref="E49:F49"/>
    <mergeCell ref="B50:D50"/>
    <mergeCell ref="E50:F50"/>
    <mergeCell ref="A43:A46"/>
    <mergeCell ref="B43:F43"/>
    <mergeCell ref="B44:D44"/>
    <mergeCell ref="E44:F44"/>
    <mergeCell ref="B45:D45"/>
    <mergeCell ref="E45:F45"/>
    <mergeCell ref="B46:D46"/>
    <mergeCell ref="E46:F46"/>
    <mergeCell ref="A39:A42"/>
    <mergeCell ref="B39:F39"/>
    <mergeCell ref="B40:D40"/>
    <mergeCell ref="E40:F40"/>
    <mergeCell ref="B41:D41"/>
    <mergeCell ref="E41:F41"/>
    <mergeCell ref="B42:D42"/>
    <mergeCell ref="E42:F42"/>
    <mergeCell ref="A35:A38"/>
    <mergeCell ref="B35:F35"/>
    <mergeCell ref="B36:D36"/>
    <mergeCell ref="E36:F36"/>
    <mergeCell ref="B37:D37"/>
    <mergeCell ref="E37:F37"/>
    <mergeCell ref="B38:D38"/>
    <mergeCell ref="E38:F38"/>
    <mergeCell ref="B27:F27"/>
    <mergeCell ref="B28:F28"/>
    <mergeCell ref="B29:F29"/>
    <mergeCell ref="A30:F30"/>
    <mergeCell ref="A31:A34"/>
    <mergeCell ref="B31:F31"/>
    <mergeCell ref="B32:D32"/>
    <mergeCell ref="E32:F32"/>
    <mergeCell ref="B33:D33"/>
    <mergeCell ref="E33:F33"/>
    <mergeCell ref="B34:D34"/>
    <mergeCell ref="E34:F34"/>
    <mergeCell ref="B22:F22"/>
    <mergeCell ref="B23:F23"/>
    <mergeCell ref="B24:F24"/>
    <mergeCell ref="A25:F25"/>
    <mergeCell ref="B26:F26"/>
    <mergeCell ref="B17:F17"/>
    <mergeCell ref="B18:F18"/>
    <mergeCell ref="B19:F19"/>
    <mergeCell ref="B20:F20"/>
    <mergeCell ref="B21:F21"/>
    <mergeCell ref="A12:F12"/>
    <mergeCell ref="A13:F13"/>
    <mergeCell ref="B14:F14"/>
    <mergeCell ref="B15:F15"/>
    <mergeCell ref="B16:F16"/>
    <mergeCell ref="A1:F1"/>
    <mergeCell ref="A2:F2"/>
    <mergeCell ref="A3:F3"/>
    <mergeCell ref="B6:C6"/>
    <mergeCell ref="E6: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5"/>
  <sheetViews>
    <sheetView workbookViewId="0">
      <selection activeCell="B4" sqref="B4"/>
    </sheetView>
  </sheetViews>
  <sheetFormatPr defaultRowHeight="15"/>
  <cols>
    <col min="1" max="1" width="25.28515625" style="63" customWidth="1"/>
    <col min="2" max="2" width="110.140625" style="63" customWidth="1"/>
  </cols>
  <sheetData>
    <row r="1" spans="1:2">
      <c r="A1" s="168" t="s">
        <v>147</v>
      </c>
      <c r="B1" s="168"/>
    </row>
    <row r="2" spans="1:2">
      <c r="A2" s="56" t="s">
        <v>148</v>
      </c>
      <c r="B2" s="57" t="s">
        <v>149</v>
      </c>
    </row>
    <row r="3" spans="1:2" ht="30">
      <c r="A3" s="58" t="s">
        <v>12</v>
      </c>
      <c r="B3" s="59" t="str">
        <f>'PK Kasatker'!A3</f>
        <v>Meningkatnya kualitas layanan Lembaga Layanan Pendidikan Tinggi (LLDIKTI)</v>
      </c>
    </row>
    <row r="4" spans="1:2" ht="60">
      <c r="A4" s="58" t="s">
        <v>150</v>
      </c>
      <c r="B4" s="59" t="str">
        <f>'PK Kasatker'!B3</f>
        <v>Persentase layanan LLDIKTI yang tepat waktu.</v>
      </c>
    </row>
    <row r="5" spans="1:2">
      <c r="A5" s="58" t="s">
        <v>151</v>
      </c>
      <c r="B5" s="59" t="s">
        <v>184</v>
      </c>
    </row>
    <row r="6" spans="1:2">
      <c r="A6" s="169" t="s">
        <v>152</v>
      </c>
      <c r="B6" s="59" t="s">
        <v>153</v>
      </c>
    </row>
    <row r="7" spans="1:2">
      <c r="A7" s="170"/>
      <c r="B7" s="60"/>
    </row>
    <row r="8" spans="1:2">
      <c r="A8" s="170"/>
      <c r="B8" s="61" t="s">
        <v>154</v>
      </c>
    </row>
    <row r="9" spans="1:2">
      <c r="A9" s="171"/>
      <c r="B9" s="62"/>
    </row>
    <row r="10" spans="1:2" ht="75">
      <c r="A10" s="58" t="s">
        <v>155</v>
      </c>
      <c r="B10" s="59"/>
    </row>
    <row r="11" spans="1:2" ht="30">
      <c r="A11" s="58" t="s">
        <v>156</v>
      </c>
      <c r="B11" s="59" t="s">
        <v>180</v>
      </c>
    </row>
    <row r="12" spans="1:2">
      <c r="A12" s="58" t="s">
        <v>157</v>
      </c>
      <c r="B12" s="59"/>
    </row>
    <row r="13" spans="1:2">
      <c r="A13" s="58" t="s">
        <v>158</v>
      </c>
      <c r="B13" s="59" t="s">
        <v>181</v>
      </c>
    </row>
    <row r="14" spans="1:2">
      <c r="B14" s="64"/>
    </row>
    <row r="15" spans="1:2" ht="30">
      <c r="A15" s="58" t="s">
        <v>12</v>
      </c>
      <c r="B15" s="59"/>
    </row>
    <row r="16" spans="1:2" ht="60">
      <c r="A16" s="58" t="s">
        <v>150</v>
      </c>
      <c r="B16" s="59"/>
    </row>
    <row r="17" spans="1:2">
      <c r="A17" s="58" t="s">
        <v>151</v>
      </c>
      <c r="B17" s="59"/>
    </row>
    <row r="18" spans="1:2">
      <c r="A18" s="169" t="s">
        <v>152</v>
      </c>
      <c r="B18" s="59" t="s">
        <v>153</v>
      </c>
    </row>
    <row r="19" spans="1:2">
      <c r="A19" s="170"/>
      <c r="B19" s="60"/>
    </row>
    <row r="20" spans="1:2">
      <c r="A20" s="170"/>
      <c r="B20" s="61" t="s">
        <v>154</v>
      </c>
    </row>
    <row r="21" spans="1:2">
      <c r="A21" s="171"/>
      <c r="B21" s="62"/>
    </row>
    <row r="22" spans="1:2" ht="75">
      <c r="A22" s="58" t="s">
        <v>155</v>
      </c>
      <c r="B22" s="59"/>
    </row>
    <row r="23" spans="1:2" ht="30">
      <c r="A23" s="58" t="s">
        <v>156</v>
      </c>
      <c r="B23" s="59" t="s">
        <v>180</v>
      </c>
    </row>
    <row r="24" spans="1:2">
      <c r="A24" s="58" t="s">
        <v>157</v>
      </c>
      <c r="B24" s="59"/>
    </row>
    <row r="25" spans="1:2">
      <c r="A25" s="58" t="s">
        <v>158</v>
      </c>
      <c r="B25" s="59" t="s">
        <v>181</v>
      </c>
    </row>
  </sheetData>
  <mergeCells count="3">
    <mergeCell ref="A1:B1"/>
    <mergeCell ref="A6:A9"/>
    <mergeCell ref="A18:A2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1"/>
  <sheetViews>
    <sheetView zoomScale="90" zoomScaleNormal="90" workbookViewId="0">
      <selection activeCell="G17" sqref="G17"/>
    </sheetView>
  </sheetViews>
  <sheetFormatPr defaultColWidth="9.140625" defaultRowHeight="15"/>
  <cols>
    <col min="1" max="2" width="19.140625" style="35" customWidth="1"/>
    <col min="3" max="5" width="39.42578125" style="35" customWidth="1"/>
    <col min="6" max="9" width="39.85546875" style="35" customWidth="1"/>
    <col min="10" max="16384" width="9.140625" style="35"/>
  </cols>
  <sheetData>
    <row r="1" spans="1:9" ht="15.75">
      <c r="A1" s="33" t="s">
        <v>102</v>
      </c>
      <c r="B1" s="34"/>
      <c r="E1" s="172"/>
      <c r="F1" s="172"/>
    </row>
    <row r="2" spans="1:9" ht="14.25" customHeight="1">
      <c r="A2" s="36" t="s">
        <v>103</v>
      </c>
      <c r="B2" s="36"/>
      <c r="E2" s="37"/>
      <c r="F2" s="37"/>
    </row>
    <row r="3" spans="1:9" ht="14.25" customHeight="1">
      <c r="A3" s="36" t="s">
        <v>104</v>
      </c>
      <c r="B3" s="36"/>
      <c r="E3" s="37"/>
      <c r="F3" s="37"/>
    </row>
    <row r="4" spans="1:9" ht="14.25" customHeight="1">
      <c r="A4" s="36"/>
      <c r="B4" s="36"/>
      <c r="E4" s="37"/>
      <c r="F4" s="37"/>
    </row>
    <row r="5" spans="1:9" s="39" customFormat="1" ht="120">
      <c r="A5" s="38" t="s">
        <v>105</v>
      </c>
      <c r="B5" s="38" t="str">
        <f>'SKP Pimpinan'!C10</f>
        <v>Kepala LLDIKTI Wilayah III DKI Jakarta</v>
      </c>
      <c r="C5" s="69" t="s">
        <v>186</v>
      </c>
      <c r="D5" s="69" t="s">
        <v>187</v>
      </c>
      <c r="E5" s="69" t="s">
        <v>188</v>
      </c>
      <c r="F5" s="69" t="s">
        <v>189</v>
      </c>
      <c r="G5" s="29" t="s">
        <v>192</v>
      </c>
      <c r="H5" s="29" t="s">
        <v>194</v>
      </c>
      <c r="I5" s="29" t="s">
        <v>195</v>
      </c>
    </row>
    <row r="6" spans="1:9" s="37" customFormat="1" ht="30" customHeight="1">
      <c r="A6" s="40" t="s">
        <v>106</v>
      </c>
      <c r="B6" s="40" t="s">
        <v>205</v>
      </c>
      <c r="C6" s="40">
        <v>1</v>
      </c>
      <c r="D6" s="40">
        <v>2</v>
      </c>
      <c r="E6" s="40">
        <v>3</v>
      </c>
      <c r="F6" s="40">
        <v>4</v>
      </c>
      <c r="G6" s="40"/>
      <c r="H6" s="40"/>
      <c r="I6" s="40"/>
    </row>
    <row r="7" spans="1:9" s="37" customFormat="1" ht="30" customHeight="1">
      <c r="A7" s="40"/>
      <c r="B7" s="40"/>
      <c r="C7" s="40"/>
      <c r="D7" s="40"/>
      <c r="E7" s="40"/>
      <c r="F7" s="40"/>
      <c r="G7" s="40"/>
      <c r="H7" s="40"/>
      <c r="I7" s="40"/>
    </row>
    <row r="8" spans="1:9" s="37" customFormat="1" ht="30" customHeight="1">
      <c r="A8" s="40" t="s">
        <v>111</v>
      </c>
      <c r="B8" s="40" t="s">
        <v>206</v>
      </c>
      <c r="C8" s="38"/>
      <c r="D8" s="38"/>
      <c r="E8" s="40"/>
      <c r="F8" s="40"/>
      <c r="G8" s="40"/>
      <c r="H8" s="40"/>
      <c r="I8" s="40"/>
    </row>
    <row r="9" spans="1:9" s="37" customFormat="1" ht="30" customHeight="1">
      <c r="A9" s="40"/>
      <c r="B9" s="40"/>
      <c r="C9" s="40"/>
      <c r="D9" s="41"/>
      <c r="E9" s="40"/>
      <c r="F9" s="40"/>
      <c r="G9" s="40"/>
      <c r="H9" s="40"/>
      <c r="I9" s="40"/>
    </row>
    <row r="10" spans="1:9" s="37" customFormat="1" ht="30" customHeight="1">
      <c r="A10" s="40" t="s">
        <v>113</v>
      </c>
      <c r="B10" s="40" t="s">
        <v>207</v>
      </c>
      <c r="C10" s="40"/>
      <c r="D10" s="40"/>
      <c r="E10" s="40"/>
      <c r="F10" s="40"/>
      <c r="G10" s="40"/>
      <c r="H10" s="40"/>
      <c r="I10" s="40"/>
    </row>
    <row r="11" spans="1:9" s="37" customFormat="1" ht="30" customHeight="1">
      <c r="A11" s="40"/>
      <c r="B11" s="40"/>
      <c r="C11" s="40"/>
      <c r="D11" s="40"/>
      <c r="E11" s="40"/>
      <c r="F11" s="40"/>
      <c r="G11" s="40"/>
      <c r="H11" s="40"/>
      <c r="I11" s="40"/>
    </row>
    <row r="12" spans="1:9" s="37" customFormat="1" ht="30" customHeight="1">
      <c r="A12" s="40" t="s">
        <v>115</v>
      </c>
      <c r="B12" s="40" t="s">
        <v>208</v>
      </c>
      <c r="C12" s="40"/>
      <c r="D12" s="40"/>
      <c r="E12" s="40"/>
      <c r="F12" s="40"/>
      <c r="G12" s="40"/>
      <c r="H12" s="40"/>
      <c r="I12" s="40"/>
    </row>
    <row r="13" spans="1:9" s="37" customFormat="1" ht="30" customHeight="1">
      <c r="A13" s="40"/>
      <c r="B13" s="40"/>
      <c r="C13" s="40"/>
      <c r="D13" s="40"/>
      <c r="E13" s="40"/>
      <c r="F13" s="40"/>
      <c r="G13" s="40"/>
      <c r="H13" s="40"/>
      <c r="I13" s="40"/>
    </row>
    <row r="14" spans="1:9" s="37" customFormat="1" ht="63.6" customHeight="1">
      <c r="A14" s="40" t="s">
        <v>209</v>
      </c>
      <c r="B14" s="40"/>
      <c r="C14" s="38"/>
      <c r="D14" s="38"/>
      <c r="E14" s="70" t="s">
        <v>210</v>
      </c>
      <c r="G14" s="70" t="s">
        <v>214</v>
      </c>
      <c r="H14" s="40"/>
      <c r="I14" s="40"/>
    </row>
    <row r="15" spans="1:9" s="37" customFormat="1" ht="63.6" customHeight="1">
      <c r="A15" s="40"/>
      <c r="B15" s="40"/>
      <c r="C15" s="42"/>
      <c r="D15" s="43"/>
      <c r="E15" s="70" t="s">
        <v>211</v>
      </c>
      <c r="F15" s="40"/>
      <c r="G15" s="70" t="s">
        <v>215</v>
      </c>
      <c r="H15" s="40"/>
      <c r="I15" s="40"/>
    </row>
    <row r="16" spans="1:9" s="37" customFormat="1" ht="45" customHeight="1">
      <c r="A16" s="40"/>
      <c r="B16" s="40"/>
      <c r="C16" s="40"/>
      <c r="D16" s="40"/>
      <c r="E16" s="70" t="s">
        <v>212</v>
      </c>
      <c r="F16" s="40"/>
      <c r="G16" s="70" t="s">
        <v>216</v>
      </c>
      <c r="H16" s="40"/>
      <c r="I16" s="40"/>
    </row>
    <row r="17" spans="1:9" s="37" customFormat="1" ht="45">
      <c r="A17" s="40"/>
      <c r="B17" s="40"/>
      <c r="C17" s="43"/>
      <c r="D17" s="40"/>
      <c r="E17" s="70" t="s">
        <v>213</v>
      </c>
      <c r="F17" s="40"/>
      <c r="G17" s="40"/>
      <c r="H17" s="40"/>
      <c r="I17" s="40"/>
    </row>
    <row r="18" spans="1:9" ht="30" customHeight="1"/>
    <row r="19" spans="1:9" s="44" customFormat="1" ht="15.75">
      <c r="A19" s="33" t="s">
        <v>108</v>
      </c>
      <c r="B19" s="34"/>
      <c r="E19" s="173"/>
      <c r="F19" s="173"/>
    </row>
    <row r="20" spans="1:9" ht="14.25" customHeight="1">
      <c r="A20" s="36" t="s">
        <v>109</v>
      </c>
      <c r="B20" s="36"/>
      <c r="E20" s="37"/>
      <c r="F20" s="37"/>
    </row>
    <row r="21" spans="1:9" ht="14.25" customHeight="1">
      <c r="A21" s="36" t="s">
        <v>110</v>
      </c>
      <c r="B21" s="36"/>
      <c r="E21" s="37"/>
      <c r="F21" s="37"/>
    </row>
    <row r="22" spans="1:9" s="37" customFormat="1" ht="30" customHeight="1">
      <c r="A22" s="38" t="s">
        <v>106</v>
      </c>
      <c r="B22" s="38" t="s">
        <v>107</v>
      </c>
      <c r="C22" s="38">
        <v>1</v>
      </c>
      <c r="D22" s="38">
        <v>2</v>
      </c>
      <c r="E22" s="38">
        <v>3</v>
      </c>
      <c r="F22" s="38">
        <v>4</v>
      </c>
    </row>
    <row r="23" spans="1:9" s="37" customFormat="1" ht="30" customHeight="1">
      <c r="A23" s="40" t="s">
        <v>111</v>
      </c>
      <c r="B23" s="40" t="s">
        <v>112</v>
      </c>
      <c r="C23" s="40"/>
      <c r="D23" s="40" t="s">
        <v>106</v>
      </c>
      <c r="E23" s="40" t="s">
        <v>111</v>
      </c>
      <c r="F23" s="40"/>
    </row>
    <row r="24" spans="1:9" s="37" customFormat="1" ht="30" customHeight="1" thickBot="1">
      <c r="A24" s="40" t="s">
        <v>113</v>
      </c>
      <c r="B24" s="40" t="s">
        <v>114</v>
      </c>
      <c r="C24" s="40" t="s">
        <v>113</v>
      </c>
      <c r="D24" s="38"/>
      <c r="E24" s="40"/>
      <c r="F24" s="40" t="s">
        <v>115</v>
      </c>
    </row>
    <row r="25" spans="1:9" s="37" customFormat="1" ht="30" customHeight="1" thickBot="1">
      <c r="A25" s="40"/>
      <c r="B25" s="40"/>
      <c r="C25" s="40"/>
      <c r="D25" s="40"/>
      <c r="E25" s="40"/>
      <c r="F25" s="45"/>
    </row>
    <row r="26" spans="1:9" s="37" customFormat="1" ht="30" customHeight="1">
      <c r="A26" s="40"/>
      <c r="B26" s="40"/>
      <c r="C26" s="40"/>
      <c r="D26" s="40"/>
      <c r="E26" s="40"/>
      <c r="F26" s="40"/>
    </row>
    <row r="27" spans="1:9" s="37" customFormat="1" ht="30" customHeight="1">
      <c r="A27" s="40"/>
      <c r="B27" s="40"/>
      <c r="C27" s="40"/>
      <c r="D27" s="40"/>
      <c r="E27" s="40"/>
      <c r="F27" s="40"/>
    </row>
    <row r="28" spans="1:9" s="37" customFormat="1" ht="30" customHeight="1">
      <c r="A28" s="40"/>
      <c r="B28" s="40"/>
      <c r="C28" s="40"/>
      <c r="D28" s="40"/>
      <c r="E28" s="40"/>
      <c r="F28" s="40"/>
    </row>
    <row r="29" spans="1:9" s="37" customFormat="1" ht="30" customHeight="1">
      <c r="A29" s="40"/>
      <c r="B29" s="40"/>
      <c r="C29" s="40"/>
      <c r="D29" s="38"/>
      <c r="E29" s="40"/>
      <c r="F29" s="40"/>
    </row>
    <row r="30" spans="1:9" s="37" customFormat="1" ht="30" customHeight="1">
      <c r="A30" s="40"/>
      <c r="B30" s="40"/>
      <c r="C30" s="40"/>
      <c r="D30" s="40"/>
      <c r="E30" s="40"/>
      <c r="F30" s="40"/>
    </row>
    <row r="31" spans="1:9" s="37" customFormat="1" ht="30" customHeight="1">
      <c r="A31" s="40"/>
      <c r="B31" s="40"/>
      <c r="C31" s="40"/>
      <c r="D31" s="40"/>
      <c r="E31" s="40"/>
      <c r="F31" s="40"/>
    </row>
  </sheetData>
  <mergeCells count="2">
    <mergeCell ref="E1:F1"/>
    <mergeCell ref="E19:F1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59999389629810485"/>
    <pageSetUpPr fitToPage="1"/>
  </sheetPr>
  <dimension ref="A1:P77"/>
  <sheetViews>
    <sheetView tabSelected="1" topLeftCell="A4" zoomScaleNormal="100" workbookViewId="0">
      <selection activeCell="F7" sqref="F7:F11"/>
    </sheetView>
  </sheetViews>
  <sheetFormatPr defaultColWidth="9.140625" defaultRowHeight="15"/>
  <cols>
    <col min="1" max="1" width="5" style="46" customWidth="1"/>
    <col min="2" max="2" width="27.7109375" style="47" bestFit="1" customWidth="1"/>
    <col min="3" max="3" width="41.28515625" style="47" customWidth="1"/>
    <col min="4" max="4" width="4.85546875" style="47" bestFit="1" customWidth="1"/>
    <col min="5" max="5" width="29.42578125" style="47" bestFit="1" customWidth="1"/>
    <col min="6" max="6" width="40" style="47" customWidth="1"/>
    <col min="7" max="16384" width="9.140625" style="47"/>
  </cols>
  <sheetData>
    <row r="1" spans="1:16">
      <c r="A1" s="149" t="s">
        <v>0</v>
      </c>
      <c r="B1" s="149"/>
      <c r="C1" s="149"/>
      <c r="D1" s="149"/>
      <c r="E1" s="149"/>
      <c r="F1" s="149"/>
    </row>
    <row r="2" spans="1:16">
      <c r="A2" s="149" t="s">
        <v>116</v>
      </c>
      <c r="B2" s="149"/>
      <c r="C2" s="149"/>
      <c r="D2" s="149"/>
      <c r="E2" s="149"/>
      <c r="F2" s="149"/>
    </row>
    <row r="3" spans="1:16">
      <c r="A3" s="149" t="s">
        <v>142</v>
      </c>
      <c r="B3" s="149"/>
      <c r="C3" s="149"/>
      <c r="D3" s="149"/>
      <c r="E3" s="149"/>
      <c r="F3" s="149"/>
    </row>
    <row r="4" spans="1:16">
      <c r="B4" s="46"/>
      <c r="C4" s="46"/>
      <c r="D4" s="46"/>
      <c r="E4" s="46"/>
      <c r="F4" s="46"/>
    </row>
    <row r="5" spans="1:16">
      <c r="A5" s="140" t="s">
        <v>222</v>
      </c>
      <c r="B5" s="74"/>
      <c r="C5" s="75"/>
      <c r="D5" s="74"/>
      <c r="E5" s="74"/>
      <c r="F5" s="76" t="s">
        <v>229</v>
      </c>
    </row>
    <row r="6" spans="1:16">
      <c r="A6" s="141" t="s">
        <v>120</v>
      </c>
      <c r="B6" s="189" t="s">
        <v>121</v>
      </c>
      <c r="C6" s="190"/>
      <c r="D6" s="77" t="s">
        <v>120</v>
      </c>
      <c r="E6" s="191" t="s">
        <v>4</v>
      </c>
      <c r="F6" s="191"/>
    </row>
    <row r="7" spans="1:16">
      <c r="A7" s="140">
        <v>1</v>
      </c>
      <c r="B7" s="73" t="s">
        <v>122</v>
      </c>
      <c r="C7" s="73" t="s">
        <v>230</v>
      </c>
      <c r="D7" s="73">
        <v>1</v>
      </c>
      <c r="E7" s="73" t="s">
        <v>5</v>
      </c>
      <c r="F7" s="73" t="s">
        <v>299</v>
      </c>
    </row>
    <row r="8" spans="1:16">
      <c r="A8" s="140">
        <v>2</v>
      </c>
      <c r="B8" s="73" t="s">
        <v>6</v>
      </c>
      <c r="C8" s="78" t="s">
        <v>301</v>
      </c>
      <c r="D8" s="73">
        <v>2</v>
      </c>
      <c r="E8" s="73" t="s">
        <v>223</v>
      </c>
      <c r="F8" s="78" t="s">
        <v>300</v>
      </c>
    </row>
    <row r="9" spans="1:16">
      <c r="A9" s="140">
        <v>3</v>
      </c>
      <c r="B9" s="73" t="s">
        <v>125</v>
      </c>
      <c r="C9" s="73" t="s">
        <v>245</v>
      </c>
      <c r="D9" s="73">
        <v>3</v>
      </c>
      <c r="E9" s="73" t="s">
        <v>126</v>
      </c>
      <c r="F9" s="73" t="s">
        <v>245</v>
      </c>
    </row>
    <row r="10" spans="1:16">
      <c r="A10" s="140">
        <v>4</v>
      </c>
      <c r="B10" s="73" t="s">
        <v>127</v>
      </c>
      <c r="C10" s="73" t="s">
        <v>231</v>
      </c>
      <c r="D10" s="73">
        <v>4</v>
      </c>
      <c r="E10" s="73" t="s">
        <v>8</v>
      </c>
      <c r="F10" s="73" t="s">
        <v>271</v>
      </c>
    </row>
    <row r="11" spans="1:16">
      <c r="A11" s="140">
        <v>5</v>
      </c>
      <c r="B11" s="73" t="s">
        <v>128</v>
      </c>
      <c r="C11" s="73" t="s">
        <v>232</v>
      </c>
      <c r="D11" s="73">
        <v>5</v>
      </c>
      <c r="E11" s="73" t="s">
        <v>9</v>
      </c>
      <c r="F11" s="73" t="s">
        <v>233</v>
      </c>
    </row>
    <row r="12" spans="1:16" s="52" customFormat="1" ht="14.25">
      <c r="A12" s="192" t="s">
        <v>10</v>
      </c>
      <c r="B12" s="192"/>
      <c r="C12" s="192"/>
      <c r="D12" s="192"/>
      <c r="E12" s="192"/>
      <c r="F12" s="192"/>
    </row>
    <row r="13" spans="1:16">
      <c r="A13" s="192" t="s">
        <v>13</v>
      </c>
      <c r="B13" s="192"/>
      <c r="C13" s="192"/>
      <c r="D13" s="192"/>
      <c r="E13" s="192"/>
      <c r="F13" s="192"/>
    </row>
    <row r="14" spans="1:16" ht="34.5" customHeight="1">
      <c r="A14" s="140">
        <v>1</v>
      </c>
      <c r="B14" s="193" t="s">
        <v>257</v>
      </c>
      <c r="C14" s="194"/>
      <c r="D14" s="194"/>
      <c r="E14" s="194"/>
      <c r="F14" s="194"/>
      <c r="G14" s="174"/>
      <c r="H14" s="175"/>
      <c r="I14" s="175"/>
      <c r="J14" s="175"/>
      <c r="K14" s="175"/>
      <c r="L14" s="175"/>
      <c r="M14" s="175"/>
      <c r="N14" s="175"/>
    </row>
    <row r="15" spans="1:16" ht="54" customHeight="1">
      <c r="A15" s="140"/>
      <c r="B15" s="195" t="s">
        <v>298</v>
      </c>
      <c r="C15" s="196"/>
      <c r="D15" s="196"/>
      <c r="E15" s="196"/>
      <c r="F15" s="197"/>
      <c r="G15" s="71"/>
    </row>
    <row r="16" spans="1:16" ht="49.5" customHeight="1">
      <c r="A16" s="140">
        <v>2</v>
      </c>
      <c r="B16" s="180" t="s">
        <v>258</v>
      </c>
      <c r="C16" s="181"/>
      <c r="D16" s="181"/>
      <c r="E16" s="181"/>
      <c r="F16" s="182"/>
      <c r="L16" s="176"/>
      <c r="M16" s="177"/>
      <c r="N16" s="177"/>
      <c r="O16" s="177"/>
      <c r="P16" s="177"/>
    </row>
    <row r="17" spans="1:16" ht="54.75" customHeight="1">
      <c r="A17" s="140"/>
      <c r="B17" s="183" t="s">
        <v>234</v>
      </c>
      <c r="C17" s="184"/>
      <c r="D17" s="184"/>
      <c r="E17" s="184"/>
      <c r="F17" s="185"/>
      <c r="L17" s="178"/>
      <c r="M17" s="179"/>
      <c r="N17" s="179"/>
      <c r="O17" s="179"/>
      <c r="P17" s="179"/>
    </row>
    <row r="18" spans="1:16" ht="30.75" customHeight="1">
      <c r="A18" s="140">
        <v>3</v>
      </c>
      <c r="B18" s="186" t="s">
        <v>259</v>
      </c>
      <c r="C18" s="186"/>
      <c r="D18" s="186"/>
      <c r="E18" s="186"/>
      <c r="F18" s="186"/>
      <c r="L18" s="178"/>
      <c r="M18" s="179"/>
      <c r="N18" s="179"/>
      <c r="O18" s="179"/>
      <c r="P18" s="179"/>
    </row>
    <row r="19" spans="1:16" ht="60.6" customHeight="1">
      <c r="A19" s="140"/>
      <c r="B19" s="187" t="s">
        <v>249</v>
      </c>
      <c r="C19" s="188"/>
      <c r="D19" s="188"/>
      <c r="E19" s="188"/>
      <c r="F19" s="188"/>
    </row>
    <row r="20" spans="1:16" ht="59.25" customHeight="1">
      <c r="A20" s="140">
        <v>4</v>
      </c>
      <c r="B20" s="186" t="s">
        <v>279</v>
      </c>
      <c r="C20" s="186"/>
      <c r="D20" s="186"/>
      <c r="E20" s="186"/>
      <c r="F20" s="186"/>
    </row>
    <row r="21" spans="1:16" ht="60.6" customHeight="1">
      <c r="A21" s="140"/>
      <c r="B21" s="187" t="s">
        <v>265</v>
      </c>
      <c r="C21" s="188"/>
      <c r="D21" s="188"/>
      <c r="E21" s="188"/>
      <c r="F21" s="188"/>
    </row>
    <row r="22" spans="1:16" ht="57.75" customHeight="1">
      <c r="A22" s="140">
        <v>5</v>
      </c>
      <c r="B22" s="186" t="s">
        <v>280</v>
      </c>
      <c r="C22" s="198"/>
      <c r="D22" s="198"/>
      <c r="E22" s="198"/>
      <c r="F22" s="198"/>
    </row>
    <row r="23" spans="1:16" ht="64.5" customHeight="1">
      <c r="A23" s="140"/>
      <c r="B23" s="187" t="s">
        <v>251</v>
      </c>
      <c r="C23" s="188"/>
      <c r="D23" s="188"/>
      <c r="E23" s="188"/>
      <c r="F23" s="188"/>
    </row>
    <row r="24" spans="1:16" ht="42" customHeight="1">
      <c r="A24" s="140">
        <v>6</v>
      </c>
      <c r="B24" s="186" t="s">
        <v>266</v>
      </c>
      <c r="C24" s="198"/>
      <c r="D24" s="198"/>
      <c r="E24" s="198"/>
      <c r="F24" s="198"/>
    </row>
    <row r="25" spans="1:16" ht="64.5" customHeight="1">
      <c r="A25" s="140"/>
      <c r="B25" s="187" t="s">
        <v>252</v>
      </c>
      <c r="C25" s="188"/>
      <c r="D25" s="188"/>
      <c r="E25" s="188"/>
      <c r="F25" s="188"/>
    </row>
    <row r="26" spans="1:16" ht="43.5" customHeight="1">
      <c r="A26" s="140">
        <v>7</v>
      </c>
      <c r="B26" s="186" t="s">
        <v>267</v>
      </c>
      <c r="C26" s="186"/>
      <c r="D26" s="186"/>
      <c r="E26" s="186"/>
      <c r="F26" s="186"/>
    </row>
    <row r="27" spans="1:16" ht="43.5" customHeight="1">
      <c r="A27" s="140"/>
      <c r="B27" s="201" t="s">
        <v>252</v>
      </c>
      <c r="C27" s="181"/>
      <c r="D27" s="181"/>
      <c r="E27" s="181"/>
      <c r="F27" s="182"/>
    </row>
    <row r="28" spans="1:16" ht="35.25" customHeight="1">
      <c r="A28" s="142">
        <v>8</v>
      </c>
      <c r="B28" s="180" t="s">
        <v>281</v>
      </c>
      <c r="C28" s="199"/>
      <c r="D28" s="199"/>
      <c r="E28" s="199"/>
      <c r="F28" s="200"/>
    </row>
    <row r="29" spans="1:16" ht="49.5" customHeight="1">
      <c r="A29" s="142"/>
      <c r="B29" s="201" t="s">
        <v>251</v>
      </c>
      <c r="C29" s="202"/>
      <c r="D29" s="202"/>
      <c r="E29" s="202"/>
      <c r="F29" s="203"/>
    </row>
    <row r="30" spans="1:16" ht="34.5" customHeight="1">
      <c r="A30" s="142">
        <v>9</v>
      </c>
      <c r="B30" s="180" t="s">
        <v>282</v>
      </c>
      <c r="C30" s="202"/>
      <c r="D30" s="202"/>
      <c r="E30" s="202"/>
      <c r="F30" s="203"/>
    </row>
    <row r="31" spans="1:16" ht="46.5" customHeight="1">
      <c r="A31" s="142"/>
      <c r="B31" s="201" t="s">
        <v>270</v>
      </c>
      <c r="C31" s="202"/>
      <c r="D31" s="202"/>
      <c r="E31" s="202"/>
      <c r="F31" s="203"/>
    </row>
    <row r="32" spans="1:16" ht="38.25" customHeight="1">
      <c r="A32" s="142">
        <v>10</v>
      </c>
      <c r="B32" s="180" t="s">
        <v>283</v>
      </c>
      <c r="C32" s="199"/>
      <c r="D32" s="199"/>
      <c r="E32" s="199"/>
      <c r="F32" s="200"/>
    </row>
    <row r="33" spans="1:6" ht="60" customHeight="1">
      <c r="A33" s="142"/>
      <c r="B33" s="201" t="s">
        <v>284</v>
      </c>
      <c r="C33" s="202"/>
      <c r="D33" s="202"/>
      <c r="E33" s="202"/>
      <c r="F33" s="203"/>
    </row>
    <row r="34" spans="1:6" ht="70.5" customHeight="1">
      <c r="A34" s="142">
        <v>11</v>
      </c>
      <c r="B34" s="204" t="s">
        <v>285</v>
      </c>
      <c r="C34" s="205"/>
      <c r="D34" s="205"/>
      <c r="E34" s="205"/>
      <c r="F34" s="206"/>
    </row>
    <row r="35" spans="1:6" ht="50.25" customHeight="1">
      <c r="A35" s="142"/>
      <c r="B35" s="201" t="s">
        <v>253</v>
      </c>
      <c r="C35" s="202"/>
      <c r="D35" s="202"/>
      <c r="E35" s="202"/>
      <c r="F35" s="203"/>
    </row>
    <row r="36" spans="1:6">
      <c r="A36" s="192" t="s">
        <v>14</v>
      </c>
      <c r="B36" s="192"/>
      <c r="C36" s="192"/>
      <c r="D36" s="192"/>
      <c r="E36" s="192"/>
      <c r="F36" s="192"/>
    </row>
    <row r="37" spans="1:6">
      <c r="A37" s="140">
        <v>1</v>
      </c>
      <c r="B37" s="198" t="s">
        <v>132</v>
      </c>
      <c r="C37" s="198"/>
      <c r="D37" s="198"/>
      <c r="E37" s="198"/>
      <c r="F37" s="198"/>
    </row>
    <row r="38" spans="1:6">
      <c r="A38" s="140"/>
      <c r="B38" s="188" t="s">
        <v>143</v>
      </c>
      <c r="C38" s="188"/>
      <c r="D38" s="188"/>
      <c r="E38" s="188"/>
      <c r="F38" s="188"/>
    </row>
    <row r="39" spans="1:6" ht="45" customHeight="1">
      <c r="A39" s="140">
        <v>2</v>
      </c>
      <c r="B39" s="198" t="s">
        <v>132</v>
      </c>
      <c r="C39" s="198"/>
      <c r="D39" s="198"/>
      <c r="E39" s="198"/>
      <c r="F39" s="198"/>
    </row>
    <row r="40" spans="1:6">
      <c r="A40" s="140"/>
      <c r="B40" s="188" t="s">
        <v>143</v>
      </c>
      <c r="C40" s="188"/>
      <c r="D40" s="188"/>
      <c r="E40" s="188"/>
      <c r="F40" s="188"/>
    </row>
    <row r="41" spans="1:6" ht="45" customHeight="1">
      <c r="A41" s="192" t="s">
        <v>133</v>
      </c>
      <c r="B41" s="192"/>
      <c r="C41" s="192"/>
      <c r="D41" s="192"/>
      <c r="E41" s="192"/>
      <c r="F41" s="192"/>
    </row>
    <row r="42" spans="1:6">
      <c r="A42" s="207">
        <v>1</v>
      </c>
      <c r="B42" s="210" t="s">
        <v>16</v>
      </c>
      <c r="C42" s="210"/>
      <c r="D42" s="210"/>
      <c r="E42" s="210"/>
      <c r="F42" s="210"/>
    </row>
    <row r="43" spans="1:6">
      <c r="A43" s="208"/>
      <c r="B43" s="211" t="s">
        <v>134</v>
      </c>
      <c r="C43" s="211"/>
      <c r="D43" s="211"/>
      <c r="E43" s="210" t="s">
        <v>18</v>
      </c>
      <c r="F43" s="210"/>
    </row>
    <row r="44" spans="1:6">
      <c r="A44" s="208"/>
      <c r="B44" s="211" t="s">
        <v>19</v>
      </c>
      <c r="C44" s="211"/>
      <c r="D44" s="211"/>
      <c r="E44" s="212" t="s">
        <v>236</v>
      </c>
      <c r="F44" s="203"/>
    </row>
    <row r="45" spans="1:6" ht="15" customHeight="1">
      <c r="A45" s="209"/>
      <c r="B45" s="211" t="s">
        <v>20</v>
      </c>
      <c r="C45" s="211"/>
      <c r="D45" s="211"/>
      <c r="E45" s="213"/>
      <c r="F45" s="214"/>
    </row>
    <row r="46" spans="1:6" ht="15" customHeight="1">
      <c r="A46" s="215">
        <v>2</v>
      </c>
      <c r="B46" s="210" t="s">
        <v>21</v>
      </c>
      <c r="C46" s="210"/>
      <c r="D46" s="210"/>
      <c r="E46" s="210"/>
      <c r="F46" s="210"/>
    </row>
    <row r="47" spans="1:6">
      <c r="A47" s="216"/>
      <c r="B47" s="211" t="s">
        <v>135</v>
      </c>
      <c r="C47" s="211"/>
      <c r="D47" s="211"/>
      <c r="E47" s="210" t="s">
        <v>18</v>
      </c>
      <c r="F47" s="210"/>
    </row>
    <row r="48" spans="1:6" ht="27.75" customHeight="1">
      <c r="A48" s="216"/>
      <c r="B48" s="211" t="s">
        <v>136</v>
      </c>
      <c r="C48" s="211"/>
      <c r="D48" s="211"/>
      <c r="E48" s="218"/>
      <c r="F48" s="218"/>
    </row>
    <row r="49" spans="1:6" ht="32.25" customHeight="1">
      <c r="A49" s="217"/>
      <c r="B49" s="211" t="s">
        <v>24</v>
      </c>
      <c r="C49" s="211"/>
      <c r="D49" s="211"/>
      <c r="E49" s="210" t="s">
        <v>236</v>
      </c>
      <c r="F49" s="210"/>
    </row>
    <row r="50" spans="1:6">
      <c r="A50" s="215">
        <v>3</v>
      </c>
      <c r="B50" s="210" t="s">
        <v>25</v>
      </c>
      <c r="C50" s="210"/>
      <c r="D50" s="210"/>
      <c r="E50" s="210"/>
      <c r="F50" s="210"/>
    </row>
    <row r="51" spans="1:6" ht="24.75" customHeight="1">
      <c r="A51" s="216"/>
      <c r="B51" s="211" t="s">
        <v>137</v>
      </c>
      <c r="C51" s="211"/>
      <c r="D51" s="211"/>
      <c r="E51" s="210" t="s">
        <v>18</v>
      </c>
      <c r="F51" s="210"/>
    </row>
    <row r="52" spans="1:6" ht="28.5" customHeight="1">
      <c r="A52" s="216"/>
      <c r="B52" s="211" t="s">
        <v>27</v>
      </c>
      <c r="C52" s="211"/>
      <c r="D52" s="211"/>
      <c r="E52" s="218"/>
      <c r="F52" s="218"/>
    </row>
    <row r="53" spans="1:6">
      <c r="A53" s="217"/>
      <c r="B53" s="211" t="s">
        <v>28</v>
      </c>
      <c r="C53" s="211"/>
      <c r="D53" s="211"/>
      <c r="E53" s="219"/>
      <c r="F53" s="210"/>
    </row>
    <row r="54" spans="1:6">
      <c r="A54" s="215">
        <v>4</v>
      </c>
      <c r="B54" s="210" t="s">
        <v>29</v>
      </c>
      <c r="C54" s="210"/>
      <c r="D54" s="210"/>
      <c r="E54" s="210"/>
      <c r="F54" s="210"/>
    </row>
    <row r="55" spans="1:6">
      <c r="A55" s="216"/>
      <c r="B55" s="211" t="s">
        <v>30</v>
      </c>
      <c r="C55" s="210"/>
      <c r="D55" s="210"/>
      <c r="E55" s="210" t="s">
        <v>18</v>
      </c>
      <c r="F55" s="210"/>
    </row>
    <row r="56" spans="1:6">
      <c r="A56" s="216"/>
      <c r="B56" s="220" t="s">
        <v>31</v>
      </c>
      <c r="C56" s="221"/>
      <c r="D56" s="222"/>
      <c r="E56" s="213"/>
      <c r="F56" s="214"/>
    </row>
    <row r="57" spans="1:6" ht="14.1" customHeight="1">
      <c r="A57" s="217"/>
      <c r="B57" s="220" t="s">
        <v>32</v>
      </c>
      <c r="C57" s="221"/>
      <c r="D57" s="222"/>
      <c r="E57" s="201"/>
      <c r="F57" s="203"/>
    </row>
    <row r="58" spans="1:6" ht="14.1" customHeight="1">
      <c r="A58" s="215">
        <v>5</v>
      </c>
      <c r="B58" s="210" t="s">
        <v>33</v>
      </c>
      <c r="C58" s="210"/>
      <c r="D58" s="210"/>
      <c r="E58" s="210"/>
      <c r="F58" s="210"/>
    </row>
    <row r="59" spans="1:6" ht="26.25" customHeight="1">
      <c r="A59" s="216"/>
      <c r="B59" s="211" t="s">
        <v>138</v>
      </c>
      <c r="C59" s="210"/>
      <c r="D59" s="210"/>
      <c r="E59" s="210" t="s">
        <v>18</v>
      </c>
      <c r="F59" s="210"/>
    </row>
    <row r="60" spans="1:6">
      <c r="A60" s="216"/>
      <c r="B60" s="211" t="s">
        <v>35</v>
      </c>
      <c r="C60" s="210"/>
      <c r="D60" s="210"/>
      <c r="E60" s="223"/>
      <c r="F60" s="224"/>
    </row>
    <row r="61" spans="1:6" ht="23.45" customHeight="1">
      <c r="A61" s="217"/>
      <c r="B61" s="211" t="s">
        <v>36</v>
      </c>
      <c r="C61" s="210"/>
      <c r="D61" s="210"/>
      <c r="E61" s="225"/>
      <c r="F61" s="226"/>
    </row>
    <row r="62" spans="1:6">
      <c r="A62" s="215">
        <v>6</v>
      </c>
      <c r="B62" s="210" t="s">
        <v>37</v>
      </c>
      <c r="C62" s="210"/>
      <c r="D62" s="210"/>
      <c r="E62" s="210"/>
      <c r="F62" s="210"/>
    </row>
    <row r="63" spans="1:6">
      <c r="A63" s="216"/>
      <c r="B63" s="211" t="s">
        <v>38</v>
      </c>
      <c r="C63" s="210"/>
      <c r="D63" s="210"/>
      <c r="E63" s="210" t="s">
        <v>18</v>
      </c>
      <c r="F63" s="210"/>
    </row>
    <row r="64" spans="1:6">
      <c r="A64" s="216"/>
      <c r="B64" s="211" t="s">
        <v>39</v>
      </c>
      <c r="C64" s="210"/>
      <c r="D64" s="210"/>
      <c r="E64" s="218"/>
      <c r="F64" s="218"/>
    </row>
    <row r="65" spans="1:6">
      <c r="A65" s="217"/>
      <c r="B65" s="211" t="s">
        <v>40</v>
      </c>
      <c r="C65" s="210"/>
      <c r="D65" s="210"/>
      <c r="E65" s="218"/>
      <c r="F65" s="218"/>
    </row>
    <row r="66" spans="1:6">
      <c r="A66" s="215">
        <v>7</v>
      </c>
      <c r="B66" s="210" t="s">
        <v>41</v>
      </c>
      <c r="C66" s="210"/>
      <c r="D66" s="210"/>
      <c r="E66" s="210"/>
      <c r="F66" s="210"/>
    </row>
    <row r="67" spans="1:6">
      <c r="A67" s="216"/>
      <c r="B67" s="211" t="s">
        <v>42</v>
      </c>
      <c r="C67" s="210"/>
      <c r="D67" s="210"/>
      <c r="E67" s="210" t="s">
        <v>18</v>
      </c>
      <c r="F67" s="210"/>
    </row>
    <row r="68" spans="1:6">
      <c r="A68" s="216"/>
      <c r="B68" s="211" t="s">
        <v>43</v>
      </c>
      <c r="C68" s="210"/>
      <c r="D68" s="210"/>
      <c r="E68" s="210"/>
      <c r="F68" s="210"/>
    </row>
    <row r="69" spans="1:6" ht="34.5" customHeight="1">
      <c r="A69" s="217"/>
      <c r="B69" s="211" t="s">
        <v>139</v>
      </c>
      <c r="C69" s="210"/>
      <c r="D69" s="210"/>
      <c r="E69" s="218"/>
      <c r="F69" s="218"/>
    </row>
    <row r="71" spans="1:6">
      <c r="E71" s="167" t="s">
        <v>224</v>
      </c>
      <c r="F71" s="167"/>
    </row>
    <row r="72" spans="1:6">
      <c r="B72" s="167" t="s">
        <v>141</v>
      </c>
      <c r="C72" s="167"/>
      <c r="D72" s="167"/>
      <c r="E72" s="167" t="s">
        <v>45</v>
      </c>
      <c r="F72" s="167"/>
    </row>
    <row r="73" spans="1:6">
      <c r="B73" s="53"/>
      <c r="C73" s="53"/>
      <c r="D73" s="53"/>
      <c r="E73" s="53"/>
      <c r="F73" s="53"/>
    </row>
    <row r="74" spans="1:6">
      <c r="B74" s="53"/>
      <c r="C74" s="53"/>
      <c r="D74" s="53"/>
      <c r="E74" s="53"/>
      <c r="F74" s="53"/>
    </row>
    <row r="75" spans="1:6">
      <c r="B75" s="53"/>
      <c r="C75" s="53"/>
      <c r="D75" s="53"/>
      <c r="E75" s="53"/>
      <c r="F75" s="53"/>
    </row>
    <row r="76" spans="1:6">
      <c r="B76" s="167" t="str">
        <f>C7</f>
        <v>Dr. Dra. Rachmi Kurnia Siregar, M.I.Kom</v>
      </c>
      <c r="C76" s="167"/>
      <c r="D76" s="167"/>
      <c r="E76" s="167" t="str">
        <f>F7</f>
        <v>Dr. Rocky Prasetyo Jati, S.ST., M.Si</v>
      </c>
      <c r="F76" s="167"/>
    </row>
    <row r="77" spans="1:6">
      <c r="B77" s="167" t="str">
        <f>C8</f>
        <v>080133 / 0328016904</v>
      </c>
      <c r="C77" s="167"/>
      <c r="D77" s="167"/>
      <c r="E77" s="167" t="str">
        <f>F8</f>
        <v>050091 / 0330128103</v>
      </c>
      <c r="F77" s="167"/>
    </row>
  </sheetData>
  <mergeCells count="101">
    <mergeCell ref="B77:D77"/>
    <mergeCell ref="E77:F77"/>
    <mergeCell ref="E71:F71"/>
    <mergeCell ref="B72:D72"/>
    <mergeCell ref="E72:F72"/>
    <mergeCell ref="B76:D76"/>
    <mergeCell ref="E76:F76"/>
    <mergeCell ref="A62:A65"/>
    <mergeCell ref="B62:F62"/>
    <mergeCell ref="B63:D63"/>
    <mergeCell ref="E63:F63"/>
    <mergeCell ref="B64:D64"/>
    <mergeCell ref="E64:F64"/>
    <mergeCell ref="B65:D65"/>
    <mergeCell ref="E65:F65"/>
    <mergeCell ref="A66:A69"/>
    <mergeCell ref="B66:F66"/>
    <mergeCell ref="B67:D67"/>
    <mergeCell ref="E67:F67"/>
    <mergeCell ref="B68:D68"/>
    <mergeCell ref="E68:F68"/>
    <mergeCell ref="B69:D69"/>
    <mergeCell ref="E69:F69"/>
    <mergeCell ref="A54:A57"/>
    <mergeCell ref="B54:F54"/>
    <mergeCell ref="B55:D55"/>
    <mergeCell ref="E55:F55"/>
    <mergeCell ref="B56:D56"/>
    <mergeCell ref="E56:F56"/>
    <mergeCell ref="B57:D57"/>
    <mergeCell ref="E57:F57"/>
    <mergeCell ref="A58:A61"/>
    <mergeCell ref="B58:F58"/>
    <mergeCell ref="B59:D59"/>
    <mergeCell ref="E59:F59"/>
    <mergeCell ref="B60:D60"/>
    <mergeCell ref="B61:D61"/>
    <mergeCell ref="E60:F61"/>
    <mergeCell ref="A46:A49"/>
    <mergeCell ref="B46:F46"/>
    <mergeCell ref="B47:D47"/>
    <mergeCell ref="E47:F47"/>
    <mergeCell ref="B48:D48"/>
    <mergeCell ref="E48:F48"/>
    <mergeCell ref="B49:D49"/>
    <mergeCell ref="E49:F49"/>
    <mergeCell ref="A50:A53"/>
    <mergeCell ref="B50:F50"/>
    <mergeCell ref="B51:D51"/>
    <mergeCell ref="E51:F51"/>
    <mergeCell ref="B52:D52"/>
    <mergeCell ref="E52:F52"/>
    <mergeCell ref="B53:D53"/>
    <mergeCell ref="E53:F53"/>
    <mergeCell ref="B37:F37"/>
    <mergeCell ref="B38:F38"/>
    <mergeCell ref="B39:F39"/>
    <mergeCell ref="B40:F40"/>
    <mergeCell ref="A41:F41"/>
    <mergeCell ref="A42:A45"/>
    <mergeCell ref="B42:F42"/>
    <mergeCell ref="B43:D43"/>
    <mergeCell ref="E43:F43"/>
    <mergeCell ref="B44:D44"/>
    <mergeCell ref="E44:F44"/>
    <mergeCell ref="B45:D45"/>
    <mergeCell ref="E45:F45"/>
    <mergeCell ref="A36:F36"/>
    <mergeCell ref="B20:F20"/>
    <mergeCell ref="B21:F21"/>
    <mergeCell ref="B22:F22"/>
    <mergeCell ref="B23:F23"/>
    <mergeCell ref="B24:F24"/>
    <mergeCell ref="B25:F25"/>
    <mergeCell ref="B28:F28"/>
    <mergeCell ref="B29:F29"/>
    <mergeCell ref="B30:F30"/>
    <mergeCell ref="B31:F31"/>
    <mergeCell ref="B32:F32"/>
    <mergeCell ref="B33:F33"/>
    <mergeCell ref="B27:F27"/>
    <mergeCell ref="B35:F35"/>
    <mergeCell ref="B26:F26"/>
    <mergeCell ref="B34:F34"/>
    <mergeCell ref="G14:N14"/>
    <mergeCell ref="L16:P16"/>
    <mergeCell ref="L17:P17"/>
    <mergeCell ref="L18:P18"/>
    <mergeCell ref="B16:F16"/>
    <mergeCell ref="B17:F17"/>
    <mergeCell ref="B18:F18"/>
    <mergeCell ref="B19:F19"/>
    <mergeCell ref="A1:F1"/>
    <mergeCell ref="A2:F2"/>
    <mergeCell ref="A3:F3"/>
    <mergeCell ref="B6:C6"/>
    <mergeCell ref="E6:F6"/>
    <mergeCell ref="A12:F12"/>
    <mergeCell ref="A13:F13"/>
    <mergeCell ref="B14:F14"/>
    <mergeCell ref="B15:F15"/>
  </mergeCells>
  <pageMargins left="0.7" right="0.7" top="0.75" bottom="0.75" header="0.3" footer="0.3"/>
  <pageSetup paperSize="9" scale="8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59999389629810485"/>
  </sheetPr>
  <dimension ref="A1:I29"/>
  <sheetViews>
    <sheetView topLeftCell="A4" zoomScale="90" zoomScaleNormal="90" workbookViewId="0">
      <selection activeCell="B24" sqref="B24"/>
    </sheetView>
  </sheetViews>
  <sheetFormatPr defaultColWidth="9.140625" defaultRowHeight="12.75"/>
  <cols>
    <col min="1" max="1" width="3.42578125" style="79" customWidth="1"/>
    <col min="2" max="3" width="54.140625" style="79" customWidth="1"/>
    <col min="4" max="16384" width="9.140625" style="79"/>
  </cols>
  <sheetData>
    <row r="1" spans="1:9">
      <c r="A1" s="229" t="s">
        <v>46</v>
      </c>
      <c r="B1" s="229"/>
      <c r="C1" s="229"/>
    </row>
    <row r="3" spans="1:9">
      <c r="A3" s="230" t="s">
        <v>47</v>
      </c>
      <c r="B3" s="231"/>
      <c r="C3" s="232"/>
      <c r="D3" s="80"/>
      <c r="E3" s="80"/>
      <c r="F3" s="80"/>
    </row>
    <row r="4" spans="1:9">
      <c r="A4" s="81">
        <v>1</v>
      </c>
      <c r="B4" s="233" t="s">
        <v>237</v>
      </c>
      <c r="C4" s="233"/>
      <c r="D4" s="227"/>
      <c r="E4" s="228"/>
      <c r="F4" s="228"/>
      <c r="G4" s="228"/>
      <c r="H4" s="228"/>
      <c r="I4" s="228"/>
    </row>
    <row r="5" spans="1:9">
      <c r="A5" s="81">
        <v>2</v>
      </c>
      <c r="B5" s="234" t="s">
        <v>238</v>
      </c>
      <c r="C5" s="234"/>
      <c r="D5" s="80"/>
      <c r="E5" s="80"/>
      <c r="F5" s="80"/>
    </row>
    <row r="6" spans="1:9">
      <c r="A6" s="81">
        <v>3</v>
      </c>
      <c r="B6" s="234" t="s">
        <v>239</v>
      </c>
      <c r="C6" s="234"/>
      <c r="D6" s="80"/>
      <c r="E6" s="80"/>
      <c r="F6" s="80"/>
    </row>
    <row r="7" spans="1:9">
      <c r="A7" s="81">
        <v>4</v>
      </c>
      <c r="B7" s="234" t="s">
        <v>240</v>
      </c>
      <c r="C7" s="234"/>
      <c r="D7" s="80"/>
      <c r="E7" s="80"/>
      <c r="F7" s="80"/>
    </row>
    <row r="8" spans="1:9">
      <c r="A8" s="230" t="s">
        <v>48</v>
      </c>
      <c r="B8" s="231"/>
      <c r="C8" s="232"/>
      <c r="D8" s="80"/>
      <c r="E8" s="80"/>
      <c r="F8" s="80"/>
    </row>
    <row r="9" spans="1:9">
      <c r="A9" s="81">
        <v>1</v>
      </c>
      <c r="B9" s="236" t="s">
        <v>241</v>
      </c>
      <c r="C9" s="236"/>
      <c r="D9" s="227"/>
      <c r="E9" s="228"/>
      <c r="F9" s="80"/>
    </row>
    <row r="10" spans="1:9">
      <c r="A10" s="81">
        <v>2</v>
      </c>
      <c r="B10" s="237" t="s">
        <v>242</v>
      </c>
      <c r="C10" s="237"/>
      <c r="D10" s="80"/>
      <c r="E10" s="80"/>
      <c r="F10" s="80"/>
    </row>
    <row r="11" spans="1:9">
      <c r="A11" s="81">
        <v>3</v>
      </c>
      <c r="B11" s="235" t="s">
        <v>243</v>
      </c>
      <c r="C11" s="235"/>
      <c r="D11" s="80"/>
      <c r="E11" s="80"/>
      <c r="F11" s="80"/>
    </row>
    <row r="12" spans="1:9">
      <c r="A12" s="230" t="s">
        <v>49</v>
      </c>
      <c r="B12" s="231"/>
      <c r="C12" s="232"/>
      <c r="D12" s="80"/>
      <c r="E12" s="80"/>
      <c r="F12" s="80"/>
    </row>
    <row r="13" spans="1:9">
      <c r="A13" s="82">
        <v>1</v>
      </c>
      <c r="B13" s="238" t="s">
        <v>183</v>
      </c>
      <c r="C13" s="238"/>
      <c r="D13" s="227"/>
      <c r="E13" s="228"/>
      <c r="F13" s="80"/>
    </row>
    <row r="14" spans="1:9">
      <c r="A14" s="81">
        <v>2</v>
      </c>
      <c r="B14" s="235" t="s">
        <v>244</v>
      </c>
      <c r="C14" s="235"/>
      <c r="D14" s="80"/>
      <c r="E14" s="80"/>
      <c r="F14" s="80"/>
    </row>
    <row r="15" spans="1:9">
      <c r="A15" s="83"/>
      <c r="B15" s="84"/>
      <c r="C15" s="84"/>
      <c r="D15" s="80"/>
      <c r="E15" s="80"/>
      <c r="F15" s="80"/>
    </row>
    <row r="16" spans="1:9" s="74" customFormat="1">
      <c r="B16" s="85"/>
      <c r="C16" s="85" t="str">
        <f>'SKP Pegawai'!E71</f>
        <v>Jakarta, 2 Januari 2023</v>
      </c>
      <c r="D16" s="80"/>
      <c r="E16" s="80"/>
      <c r="F16" s="80"/>
    </row>
    <row r="17" spans="2:4" s="74" customFormat="1">
      <c r="B17" s="85" t="s">
        <v>141</v>
      </c>
      <c r="C17" s="85" t="s">
        <v>45</v>
      </c>
    </row>
    <row r="18" spans="2:4" s="74" customFormat="1">
      <c r="B18" s="85"/>
      <c r="C18" s="85"/>
    </row>
    <row r="19" spans="2:4" s="74" customFormat="1">
      <c r="B19" s="85"/>
      <c r="C19" s="85"/>
    </row>
    <row r="20" spans="2:4" s="74" customFormat="1">
      <c r="B20" s="85"/>
      <c r="C20" s="85"/>
    </row>
    <row r="21" spans="2:4" s="74" customFormat="1">
      <c r="B21" s="85" t="str">
        <f>'SKP Pegawai'!B76</f>
        <v>Dr. Dra. Rachmi Kurnia Siregar, M.I.Kom</v>
      </c>
      <c r="C21" s="85" t="str">
        <f>'SKP Pegawai'!E76</f>
        <v>Dr. Rocky Prasetyo Jati, S.ST., M.Si</v>
      </c>
    </row>
    <row r="22" spans="2:4" s="74" customFormat="1">
      <c r="B22" s="85" t="str">
        <f>'SKP Pegawai'!B77</f>
        <v>080133 / 0328016904</v>
      </c>
      <c r="C22" s="85" t="str">
        <f>'SKP Pegawai'!E77</f>
        <v>050091 / 0330128103</v>
      </c>
    </row>
    <row r="27" spans="2:4">
      <c r="B27" s="75"/>
      <c r="C27" s="75"/>
      <c r="D27" s="75"/>
    </row>
    <row r="28" spans="2:4">
      <c r="B28" s="75"/>
      <c r="C28" s="75"/>
      <c r="D28" s="75"/>
    </row>
    <row r="29" spans="2:4">
      <c r="B29" s="75"/>
      <c r="C29" s="75"/>
      <c r="D29" s="75"/>
    </row>
  </sheetData>
  <mergeCells count="16">
    <mergeCell ref="B14:C14"/>
    <mergeCell ref="A8:C8"/>
    <mergeCell ref="B9:C9"/>
    <mergeCell ref="B10:C10"/>
    <mergeCell ref="B11:C11"/>
    <mergeCell ref="A12:C12"/>
    <mergeCell ref="B13:C13"/>
    <mergeCell ref="D4:I4"/>
    <mergeCell ref="D9:E9"/>
    <mergeCell ref="D13:E13"/>
    <mergeCell ref="A1:C1"/>
    <mergeCell ref="A3:C3"/>
    <mergeCell ref="B4:C4"/>
    <mergeCell ref="B5:C5"/>
    <mergeCell ref="B6:C6"/>
    <mergeCell ref="B7:C7"/>
  </mergeCells>
  <pageMargins left="0.7" right="0.7" top="0.75" bottom="0.75" header="0.3" footer="0.3"/>
  <pageSetup paperSize="9" orientation="landscape"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59999389629810485"/>
    <pageSetUpPr fitToPage="1"/>
  </sheetPr>
  <dimension ref="A1:N109"/>
  <sheetViews>
    <sheetView showGridLines="0" topLeftCell="A70" zoomScale="80" zoomScaleNormal="80" workbookViewId="0">
      <selection activeCell="H89" sqref="H89"/>
    </sheetView>
  </sheetViews>
  <sheetFormatPr defaultColWidth="14.42578125" defaultRowHeight="15" customHeight="1"/>
  <cols>
    <col min="1" max="1" width="4.7109375" style="1" customWidth="1"/>
    <col min="2" max="2" width="25.140625" customWidth="1"/>
    <col min="3" max="4" width="8.7109375" customWidth="1"/>
    <col min="5" max="5" width="16.85546875" customWidth="1"/>
    <col min="6" max="6" width="25.140625" customWidth="1"/>
    <col min="7" max="7" width="4.7109375" customWidth="1"/>
    <col min="8" max="8" width="18.7109375" customWidth="1"/>
    <col min="9" max="9" width="11.85546875" customWidth="1"/>
    <col min="10" max="10" width="11.42578125" customWidth="1"/>
    <col min="11" max="11" width="41.28515625" customWidth="1"/>
    <col min="12" max="12" width="21.42578125" style="1" customWidth="1"/>
    <col min="13" max="13" width="28.5703125" style="1" customWidth="1"/>
    <col min="14" max="14" width="10.7109375" bestFit="1" customWidth="1"/>
  </cols>
  <sheetData>
    <row r="1" spans="1:14" ht="14.25" customHeight="1">
      <c r="A1" s="289" t="s">
        <v>50</v>
      </c>
      <c r="B1" s="290"/>
      <c r="C1" s="290"/>
      <c r="D1" s="290"/>
      <c r="E1" s="290"/>
      <c r="F1" s="290"/>
      <c r="G1" s="290"/>
      <c r="H1" s="290"/>
      <c r="I1" s="290"/>
      <c r="J1" s="290"/>
      <c r="K1" s="290"/>
      <c r="N1" s="2"/>
    </row>
    <row r="2" spans="1:14" ht="14.25" customHeight="1">
      <c r="A2" s="289" t="s">
        <v>1</v>
      </c>
      <c r="B2" s="290"/>
      <c r="C2" s="290"/>
      <c r="D2" s="290"/>
      <c r="E2" s="290"/>
      <c r="F2" s="290"/>
      <c r="G2" s="290"/>
      <c r="H2" s="290"/>
      <c r="I2" s="290"/>
      <c r="J2" s="290"/>
      <c r="K2" s="290"/>
    </row>
    <row r="3" spans="1:14" ht="14.25" customHeight="1">
      <c r="A3" s="289" t="s">
        <v>51</v>
      </c>
      <c r="B3" s="290"/>
      <c r="C3" s="290"/>
      <c r="D3" s="290"/>
      <c r="E3" s="290"/>
      <c r="F3" s="290"/>
      <c r="G3" s="290"/>
      <c r="H3" s="290"/>
      <c r="I3" s="290"/>
      <c r="J3" s="290"/>
      <c r="K3" s="290"/>
    </row>
    <row r="4" spans="1:14" ht="14.25" customHeight="1">
      <c r="I4" s="3"/>
      <c r="J4" s="3"/>
      <c r="K4" s="3"/>
    </row>
    <row r="5" spans="1:14" ht="14.25" customHeight="1">
      <c r="A5" s="298" t="s">
        <v>182</v>
      </c>
      <c r="B5" s="299"/>
      <c r="C5" s="299"/>
      <c r="D5" s="299"/>
      <c r="E5" s="299"/>
      <c r="F5" s="299"/>
      <c r="G5" s="299"/>
      <c r="H5" s="299"/>
      <c r="I5" s="299"/>
      <c r="J5" s="299"/>
      <c r="K5" s="299"/>
    </row>
    <row r="6" spans="1:14" ht="14.25" customHeight="1">
      <c r="A6" s="300" t="str">
        <f>'SKP Pegawai'!A5</f>
        <v>LEMBAGA LAYANAN PENDIDIKAN TINGGI WILAYAH III</v>
      </c>
      <c r="B6" s="299"/>
      <c r="C6" s="299"/>
      <c r="D6" s="299"/>
      <c r="E6" s="299"/>
      <c r="F6" s="299"/>
      <c r="G6" s="314" t="str">
        <f>'SKP Pegawai'!F5</f>
        <v>PERIODE PENILAIAN: 1 JANUARI 2023 SD 31 DESEMBER TAHUN 2023</v>
      </c>
      <c r="H6" s="314"/>
      <c r="I6" s="314"/>
      <c r="J6" s="314"/>
      <c r="K6" s="314"/>
    </row>
    <row r="7" spans="1:14" ht="14.25" customHeight="1">
      <c r="A7" s="4" t="s">
        <v>11</v>
      </c>
      <c r="B7" s="320" t="s">
        <v>3</v>
      </c>
      <c r="C7" s="288"/>
      <c r="D7" s="288"/>
      <c r="E7" s="288"/>
      <c r="F7" s="279"/>
      <c r="G7" s="4" t="s">
        <v>11</v>
      </c>
      <c r="H7" s="321" t="s">
        <v>4</v>
      </c>
      <c r="I7" s="288"/>
      <c r="J7" s="288"/>
      <c r="K7" s="279"/>
    </row>
    <row r="8" spans="1:14" ht="14.25" customHeight="1">
      <c r="A8" s="5">
        <v>1</v>
      </c>
      <c r="B8" s="278" t="s">
        <v>5</v>
      </c>
      <c r="C8" s="279"/>
      <c r="D8" s="278" t="str">
        <f>'SKP Pegawai'!C7</f>
        <v>Dr. Dra. Rachmi Kurnia Siregar, M.I.Kom</v>
      </c>
      <c r="E8" s="288"/>
      <c r="F8" s="279"/>
      <c r="G8" s="5">
        <v>1</v>
      </c>
      <c r="H8" s="278" t="s">
        <v>5</v>
      </c>
      <c r="I8" s="279"/>
      <c r="J8" s="280" t="str">
        <f>'SKP Pegawai'!F7</f>
        <v>Dr. Rocky Prasetyo Jati, S.ST., M.Si</v>
      </c>
      <c r="K8" s="281"/>
    </row>
    <row r="9" spans="1:14" ht="14.25" customHeight="1">
      <c r="A9" s="5">
        <v>2</v>
      </c>
      <c r="B9" s="278" t="s">
        <v>6</v>
      </c>
      <c r="C9" s="279"/>
      <c r="D9" s="278" t="str">
        <f>'SKP Pegawai'!C8</f>
        <v>080133 / 0328016904</v>
      </c>
      <c r="E9" s="288"/>
      <c r="F9" s="279"/>
      <c r="G9" s="5">
        <v>2</v>
      </c>
      <c r="H9" s="278" t="s">
        <v>6</v>
      </c>
      <c r="I9" s="279"/>
      <c r="J9" s="280" t="str">
        <f>'SKP Pegawai'!F8</f>
        <v>050091 / 0330128103</v>
      </c>
      <c r="K9" s="281"/>
    </row>
    <row r="10" spans="1:14" ht="14.25" customHeight="1">
      <c r="A10" s="5">
        <v>3</v>
      </c>
      <c r="B10" s="278" t="s">
        <v>7</v>
      </c>
      <c r="C10" s="279"/>
      <c r="D10" s="278" t="str">
        <f>'SKP Pegawai'!C9</f>
        <v>Penata Tingkat 1 (III/C)</v>
      </c>
      <c r="E10" s="288"/>
      <c r="F10" s="279"/>
      <c r="G10" s="5">
        <v>3</v>
      </c>
      <c r="H10" s="278" t="s">
        <v>7</v>
      </c>
      <c r="I10" s="279"/>
      <c r="J10" s="280" t="str">
        <f>'SKP Pegawai'!F9</f>
        <v>Penata Tingkat 1 (III/C)</v>
      </c>
      <c r="K10" s="281"/>
    </row>
    <row r="11" spans="1:14" ht="14.25" customHeight="1">
      <c r="A11" s="5">
        <v>4</v>
      </c>
      <c r="B11" s="278" t="s">
        <v>8</v>
      </c>
      <c r="C11" s="279"/>
      <c r="D11" s="278" t="str">
        <f>'SKP Pegawai'!C10</f>
        <v>Lektor/Dosen</v>
      </c>
      <c r="E11" s="288"/>
      <c r="F11" s="279"/>
      <c r="G11" s="5">
        <v>4</v>
      </c>
      <c r="H11" s="278" t="s">
        <v>8</v>
      </c>
      <c r="I11" s="279"/>
      <c r="J11" s="280" t="str">
        <f>'SKP Pegawai'!F10</f>
        <v>Lektor Kepala/Dekan</v>
      </c>
      <c r="K11" s="281"/>
    </row>
    <row r="12" spans="1:14" ht="14.25" customHeight="1">
      <c r="A12" s="5">
        <v>5</v>
      </c>
      <c r="B12" s="278" t="s">
        <v>9</v>
      </c>
      <c r="C12" s="279"/>
      <c r="D12" s="278" t="str">
        <f>'SKP Pegawai'!C11</f>
        <v xml:space="preserve">Fakultas Komunikasi dan Desain Kreatif </v>
      </c>
      <c r="E12" s="288"/>
      <c r="F12" s="279"/>
      <c r="G12" s="5">
        <v>5</v>
      </c>
      <c r="H12" s="278" t="s">
        <v>52</v>
      </c>
      <c r="I12" s="279"/>
      <c r="J12" s="280" t="str">
        <f>'SKP Pegawai'!F11</f>
        <v>Fakultas Komunikasi dan Desain Kreatif</v>
      </c>
      <c r="K12" s="281"/>
    </row>
    <row r="13" spans="1:14" ht="14.25" customHeight="1">
      <c r="A13" s="303" t="s">
        <v>53</v>
      </c>
      <c r="B13" s="288"/>
      <c r="C13" s="288"/>
      <c r="D13" s="288"/>
      <c r="E13" s="288"/>
      <c r="F13" s="288"/>
      <c r="G13" s="288"/>
      <c r="H13" s="288"/>
      <c r="I13" s="288"/>
      <c r="J13" s="288"/>
      <c r="K13" s="279"/>
    </row>
    <row r="14" spans="1:14" ht="14.25" customHeight="1">
      <c r="A14" s="304" t="s">
        <v>71</v>
      </c>
      <c r="B14" s="288"/>
      <c r="C14" s="288"/>
      <c r="D14" s="288"/>
      <c r="E14" s="288"/>
      <c r="F14" s="288"/>
      <c r="G14" s="288"/>
      <c r="H14" s="288"/>
      <c r="I14" s="288"/>
      <c r="J14" s="288"/>
      <c r="K14" s="279"/>
      <c r="L14" s="251"/>
      <c r="M14" s="252"/>
    </row>
    <row r="15" spans="1:14" ht="14.25" customHeight="1">
      <c r="A15" s="303" t="s">
        <v>54</v>
      </c>
      <c r="B15" s="288"/>
      <c r="C15" s="288"/>
      <c r="D15" s="288"/>
      <c r="E15" s="288"/>
      <c r="F15" s="288"/>
      <c r="G15" s="288"/>
      <c r="H15" s="288"/>
      <c r="I15" s="288"/>
      <c r="J15" s="288"/>
      <c r="K15" s="279"/>
    </row>
    <row r="16" spans="1:14" ht="213.75" customHeight="1">
      <c r="A16" s="305"/>
      <c r="B16" s="306"/>
      <c r="C16" s="306"/>
      <c r="D16" s="306"/>
      <c r="E16" s="306"/>
      <c r="F16" s="306"/>
      <c r="G16" s="306"/>
      <c r="H16" s="306"/>
      <c r="I16" s="306"/>
      <c r="J16" s="306"/>
      <c r="K16" s="279"/>
    </row>
    <row r="17" spans="1:14" ht="45" customHeight="1">
      <c r="A17" s="316" t="s">
        <v>10</v>
      </c>
      <c r="B17" s="316"/>
      <c r="C17" s="316"/>
      <c r="D17" s="316"/>
      <c r="E17" s="316"/>
      <c r="F17" s="316"/>
      <c r="G17" s="316"/>
      <c r="H17" s="316"/>
      <c r="I17" s="317" t="s">
        <v>55</v>
      </c>
      <c r="J17" s="317"/>
      <c r="K17" s="318" t="s">
        <v>56</v>
      </c>
      <c r="L17" s="301" t="s">
        <v>144</v>
      </c>
      <c r="M17" s="312" t="s">
        <v>179</v>
      </c>
      <c r="N17" s="86"/>
    </row>
    <row r="18" spans="1:14" ht="14.25" customHeight="1">
      <c r="A18" s="315" t="s">
        <v>13</v>
      </c>
      <c r="B18" s="315"/>
      <c r="C18" s="315"/>
      <c r="D18" s="315"/>
      <c r="E18" s="315"/>
      <c r="F18" s="315"/>
      <c r="G18" s="315"/>
      <c r="H18" s="315"/>
      <c r="I18" s="317"/>
      <c r="J18" s="317"/>
      <c r="K18" s="319"/>
      <c r="L18" s="302"/>
      <c r="M18" s="313"/>
      <c r="N18" s="87"/>
    </row>
    <row r="19" spans="1:14" s="54" customFormat="1" ht="51" customHeight="1">
      <c r="A19" s="88">
        <v>1</v>
      </c>
      <c r="B19" s="268" t="s">
        <v>246</v>
      </c>
      <c r="C19" s="297"/>
      <c r="D19" s="297"/>
      <c r="E19" s="297"/>
      <c r="F19" s="297"/>
      <c r="G19" s="297"/>
      <c r="H19" s="297"/>
      <c r="I19" s="239" t="s">
        <v>288</v>
      </c>
      <c r="J19" s="240"/>
      <c r="K19" s="282" t="s">
        <v>254</v>
      </c>
      <c r="L19" s="256" t="s">
        <v>58</v>
      </c>
      <c r="M19" s="256">
        <f>IFERROR(VLOOKUP(L19,PD!$B$13:$C$15,2,0),"")</f>
        <v>2</v>
      </c>
      <c r="N19" s="89"/>
    </row>
    <row r="20" spans="1:14" s="54" customFormat="1" ht="68.25" customHeight="1">
      <c r="A20" s="90"/>
      <c r="B20" s="268" t="s">
        <v>234</v>
      </c>
      <c r="C20" s="297"/>
      <c r="D20" s="297"/>
      <c r="E20" s="297"/>
      <c r="F20" s="297"/>
      <c r="G20" s="297"/>
      <c r="H20" s="297"/>
      <c r="I20" s="266"/>
      <c r="J20" s="267"/>
      <c r="K20" s="283"/>
      <c r="L20" s="257"/>
      <c r="M20" s="257"/>
      <c r="N20" s="89" t="s">
        <v>220</v>
      </c>
    </row>
    <row r="21" spans="1:14" s="55" customFormat="1" ht="48.75" customHeight="1">
      <c r="A21" s="90">
        <v>2</v>
      </c>
      <c r="B21" s="268" t="s">
        <v>247</v>
      </c>
      <c r="C21" s="268"/>
      <c r="D21" s="268"/>
      <c r="E21" s="268"/>
      <c r="F21" s="268"/>
      <c r="G21" s="268"/>
      <c r="H21" s="268"/>
      <c r="I21" s="264" t="s">
        <v>289</v>
      </c>
      <c r="J21" s="265"/>
      <c r="K21" s="282" t="s">
        <v>260</v>
      </c>
      <c r="L21" s="256" t="s">
        <v>58</v>
      </c>
      <c r="M21" s="256">
        <f>IFERROR(VLOOKUP(L21,PD!$B$13:$C$15,2,0),"")</f>
        <v>2</v>
      </c>
      <c r="N21" s="91"/>
    </row>
    <row r="22" spans="1:14" s="55" customFormat="1" ht="77.25" customHeight="1">
      <c r="A22" s="90"/>
      <c r="B22" s="268" t="str">
        <f>'SKP Pegawai'!B17:F17</f>
        <v>Ukuran keberhasilan/ Indikator Kinerja Individu, Target:
- Perkuliahan dilaksanakan 16 kali pertemuan per semester
- Materi kuliah tersedia di Learning Management System (LMS), LCD, White Board, dan Laptop
- Dokumen: Berita acara perkuliahan, penilaian lengkap dan tepat waktu, daftar presensi mahasiswa</v>
      </c>
      <c r="C22" s="268"/>
      <c r="D22" s="268"/>
      <c r="E22" s="268"/>
      <c r="F22" s="268"/>
      <c r="G22" s="268"/>
      <c r="H22" s="268"/>
      <c r="I22" s="266"/>
      <c r="J22" s="267"/>
      <c r="K22" s="284"/>
      <c r="L22" s="257"/>
      <c r="M22" s="257"/>
      <c r="N22" s="92"/>
    </row>
    <row r="23" spans="1:14" s="55" customFormat="1" ht="32.25" customHeight="1">
      <c r="A23" s="90">
        <v>3</v>
      </c>
      <c r="B23" s="268" t="s">
        <v>248</v>
      </c>
      <c r="C23" s="268"/>
      <c r="D23" s="268"/>
      <c r="E23" s="268"/>
      <c r="F23" s="268"/>
      <c r="G23" s="268"/>
      <c r="H23" s="268"/>
      <c r="I23" s="264" t="s">
        <v>290</v>
      </c>
      <c r="J23" s="265"/>
      <c r="K23" s="282" t="s">
        <v>261</v>
      </c>
      <c r="L23" s="256" t="s">
        <v>58</v>
      </c>
      <c r="M23" s="256">
        <f>IFERROR(VLOOKUP(L23,PD!$B$13:$C$15,2,0),"")</f>
        <v>2</v>
      </c>
      <c r="N23" s="92"/>
    </row>
    <row r="24" spans="1:14" s="55" customFormat="1" ht="57.75" customHeight="1">
      <c r="A24" s="90"/>
      <c r="B24" s="268" t="s">
        <v>249</v>
      </c>
      <c r="C24" s="268"/>
      <c r="D24" s="268"/>
      <c r="E24" s="268"/>
      <c r="F24" s="268"/>
      <c r="G24" s="268"/>
      <c r="H24" s="268"/>
      <c r="I24" s="266"/>
      <c r="J24" s="267"/>
      <c r="K24" s="284"/>
      <c r="L24" s="257"/>
      <c r="M24" s="257"/>
      <c r="N24" s="92"/>
    </row>
    <row r="25" spans="1:14" s="55" customFormat="1" ht="73.5" customHeight="1">
      <c r="A25" s="90">
        <v>4</v>
      </c>
      <c r="B25" s="268" t="s">
        <v>279</v>
      </c>
      <c r="C25" s="268"/>
      <c r="D25" s="268"/>
      <c r="E25" s="268"/>
      <c r="F25" s="268"/>
      <c r="G25" s="268"/>
      <c r="H25" s="268"/>
      <c r="I25" s="264" t="s">
        <v>287</v>
      </c>
      <c r="J25" s="287"/>
      <c r="K25" s="93" t="s">
        <v>262</v>
      </c>
      <c r="L25" s="94" t="s">
        <v>58</v>
      </c>
      <c r="M25" s="94">
        <f>IFERROR(VLOOKUP(L25,PD!$B$13:$C$15,2,0),"")</f>
        <v>2</v>
      </c>
      <c r="N25" s="92"/>
    </row>
    <row r="26" spans="1:14" s="55" customFormat="1" ht="59.1" customHeight="1">
      <c r="A26" s="90"/>
      <c r="B26" s="268" t="s">
        <v>250</v>
      </c>
      <c r="C26" s="268"/>
      <c r="D26" s="268"/>
      <c r="E26" s="268"/>
      <c r="F26" s="268"/>
      <c r="G26" s="268"/>
      <c r="H26" s="268"/>
      <c r="I26" s="285"/>
      <c r="J26" s="286"/>
      <c r="K26" s="95"/>
      <c r="L26" s="95"/>
      <c r="M26" s="95"/>
      <c r="N26" s="92"/>
    </row>
    <row r="27" spans="1:14" s="55" customFormat="1" ht="78.75" customHeight="1">
      <c r="A27" s="90">
        <v>5</v>
      </c>
      <c r="B27" s="268" t="s">
        <v>280</v>
      </c>
      <c r="C27" s="268"/>
      <c r="D27" s="268"/>
      <c r="E27" s="268"/>
      <c r="F27" s="268"/>
      <c r="G27" s="268"/>
      <c r="H27" s="268"/>
      <c r="I27" s="264" t="s">
        <v>291</v>
      </c>
      <c r="J27" s="265"/>
      <c r="K27" s="282" t="s">
        <v>262</v>
      </c>
      <c r="L27" s="256" t="s">
        <v>58</v>
      </c>
      <c r="M27" s="256">
        <f>IFERROR(VLOOKUP(L27,PD!$B$13:$C$15,2,0),"")</f>
        <v>2</v>
      </c>
      <c r="N27" s="92"/>
    </row>
    <row r="28" spans="1:14" s="55" customFormat="1" ht="54" customHeight="1">
      <c r="A28" s="90"/>
      <c r="B28" s="268" t="s">
        <v>255</v>
      </c>
      <c r="C28" s="268"/>
      <c r="D28" s="268"/>
      <c r="E28" s="268"/>
      <c r="F28" s="268"/>
      <c r="G28" s="268"/>
      <c r="H28" s="268"/>
      <c r="I28" s="266"/>
      <c r="J28" s="267"/>
      <c r="K28" s="284"/>
      <c r="L28" s="257"/>
      <c r="M28" s="257"/>
      <c r="N28" s="92"/>
    </row>
    <row r="29" spans="1:14" s="55" customFormat="1" ht="45" customHeight="1">
      <c r="A29" s="90">
        <v>6</v>
      </c>
      <c r="B29" s="322" t="s">
        <v>266</v>
      </c>
      <c r="C29" s="323"/>
      <c r="D29" s="323"/>
      <c r="E29" s="323"/>
      <c r="F29" s="323"/>
      <c r="G29" s="323"/>
      <c r="H29" s="324"/>
      <c r="I29" s="264" t="s">
        <v>292</v>
      </c>
      <c r="J29" s="265"/>
      <c r="K29" s="92" t="s">
        <v>263</v>
      </c>
      <c r="L29" s="96" t="s">
        <v>58</v>
      </c>
      <c r="M29" s="96">
        <v>2</v>
      </c>
      <c r="N29" s="92"/>
    </row>
    <row r="30" spans="1:14" s="55" customFormat="1" ht="64.5" customHeight="1">
      <c r="A30" s="90"/>
      <c r="B30" s="241" t="s">
        <v>252</v>
      </c>
      <c r="C30" s="242"/>
      <c r="D30" s="242"/>
      <c r="E30" s="242"/>
      <c r="F30" s="242"/>
      <c r="G30" s="242"/>
      <c r="H30" s="243"/>
      <c r="I30" s="266"/>
      <c r="J30" s="267"/>
      <c r="K30" s="92"/>
      <c r="L30" s="96"/>
      <c r="M30" s="96"/>
      <c r="N30" s="92"/>
    </row>
    <row r="31" spans="1:14" s="55" customFormat="1" ht="56.25" customHeight="1">
      <c r="A31" s="90">
        <v>7</v>
      </c>
      <c r="B31" s="268" t="s">
        <v>267</v>
      </c>
      <c r="C31" s="268"/>
      <c r="D31" s="268"/>
      <c r="E31" s="268"/>
      <c r="F31" s="268"/>
      <c r="G31" s="268"/>
      <c r="H31" s="268"/>
      <c r="I31" s="264" t="s">
        <v>293</v>
      </c>
      <c r="J31" s="265"/>
      <c r="K31" s="282" t="s">
        <v>263</v>
      </c>
      <c r="L31" s="256" t="s">
        <v>58</v>
      </c>
      <c r="M31" s="327">
        <v>2</v>
      </c>
      <c r="N31" s="92"/>
    </row>
    <row r="32" spans="1:14" s="55" customFormat="1" ht="117" customHeight="1">
      <c r="A32" s="90"/>
      <c r="B32" s="241" t="s">
        <v>256</v>
      </c>
      <c r="C32" s="242"/>
      <c r="D32" s="242"/>
      <c r="E32" s="242"/>
      <c r="F32" s="242"/>
      <c r="G32" s="242"/>
      <c r="H32" s="243"/>
      <c r="I32" s="239"/>
      <c r="J32" s="240"/>
      <c r="K32" s="326"/>
      <c r="L32" s="325"/>
      <c r="M32" s="328"/>
      <c r="N32" s="92"/>
    </row>
    <row r="33" spans="1:14" s="55" customFormat="1" ht="72.75" customHeight="1">
      <c r="A33" s="90">
        <v>8</v>
      </c>
      <c r="B33" s="241" t="s">
        <v>286</v>
      </c>
      <c r="C33" s="242"/>
      <c r="D33" s="242"/>
      <c r="E33" s="242"/>
      <c r="F33" s="242"/>
      <c r="G33" s="242"/>
      <c r="H33" s="243"/>
      <c r="I33" s="239" t="s">
        <v>294</v>
      </c>
      <c r="J33" s="240"/>
      <c r="K33" s="97" t="s">
        <v>269</v>
      </c>
      <c r="L33" s="98"/>
      <c r="M33" s="99"/>
      <c r="N33" s="92"/>
    </row>
    <row r="34" spans="1:14" s="55" customFormat="1" ht="71.25" customHeight="1">
      <c r="A34" s="90"/>
      <c r="B34" s="241" t="s">
        <v>235</v>
      </c>
      <c r="C34" s="242"/>
      <c r="D34" s="242"/>
      <c r="E34" s="242"/>
      <c r="F34" s="242"/>
      <c r="G34" s="242"/>
      <c r="H34" s="243"/>
      <c r="I34" s="239"/>
      <c r="J34" s="240"/>
      <c r="K34" s="97"/>
      <c r="L34" s="98" t="s">
        <v>58</v>
      </c>
      <c r="M34" s="99">
        <v>2</v>
      </c>
      <c r="N34" s="92"/>
    </row>
    <row r="35" spans="1:14" s="55" customFormat="1" ht="61.5" customHeight="1">
      <c r="A35" s="90">
        <v>9</v>
      </c>
      <c r="B35" s="241" t="s">
        <v>282</v>
      </c>
      <c r="C35" s="242"/>
      <c r="D35" s="242"/>
      <c r="E35" s="242"/>
      <c r="F35" s="242"/>
      <c r="G35" s="242"/>
      <c r="H35" s="243"/>
      <c r="I35" s="239" t="s">
        <v>295</v>
      </c>
      <c r="J35" s="240"/>
      <c r="K35" s="97" t="s">
        <v>268</v>
      </c>
      <c r="L35" s="98" t="s">
        <v>58</v>
      </c>
      <c r="M35" s="99">
        <v>2</v>
      </c>
      <c r="N35" s="92"/>
    </row>
    <row r="36" spans="1:14" s="55" customFormat="1" ht="60.75" customHeight="1">
      <c r="A36" s="90"/>
      <c r="B36" s="241" t="s">
        <v>270</v>
      </c>
      <c r="C36" s="242"/>
      <c r="D36" s="242"/>
      <c r="E36" s="242"/>
      <c r="F36" s="242"/>
      <c r="G36" s="242"/>
      <c r="H36" s="243"/>
      <c r="I36" s="239"/>
      <c r="J36" s="240"/>
      <c r="K36" s="97"/>
      <c r="L36" s="98"/>
      <c r="M36" s="99"/>
      <c r="N36" s="92"/>
    </row>
    <row r="37" spans="1:14" s="55" customFormat="1" ht="76.5" customHeight="1">
      <c r="A37" s="90">
        <v>10</v>
      </c>
      <c r="B37" s="241" t="s">
        <v>283</v>
      </c>
      <c r="C37" s="242"/>
      <c r="D37" s="242"/>
      <c r="E37" s="242"/>
      <c r="F37" s="242"/>
      <c r="G37" s="242"/>
      <c r="H37" s="243"/>
      <c r="I37" s="239" t="s">
        <v>296</v>
      </c>
      <c r="J37" s="240"/>
      <c r="K37" s="97" t="s">
        <v>264</v>
      </c>
      <c r="L37" s="98" t="s">
        <v>58</v>
      </c>
      <c r="M37" s="99">
        <v>2</v>
      </c>
      <c r="N37" s="92"/>
    </row>
    <row r="38" spans="1:14" s="55" customFormat="1" ht="55.5" customHeight="1">
      <c r="A38" s="90"/>
      <c r="B38" s="241" t="s">
        <v>253</v>
      </c>
      <c r="C38" s="242"/>
      <c r="D38" s="242"/>
      <c r="E38" s="242"/>
      <c r="F38" s="242"/>
      <c r="G38" s="242"/>
      <c r="H38" s="243"/>
      <c r="I38" s="239"/>
      <c r="J38" s="240"/>
      <c r="K38" s="97"/>
      <c r="L38" s="98"/>
      <c r="M38" s="99"/>
      <c r="N38" s="92"/>
    </row>
    <row r="39" spans="1:14" s="55" customFormat="1" ht="122.25" customHeight="1">
      <c r="A39" s="90">
        <v>11</v>
      </c>
      <c r="B39" s="241" t="s">
        <v>285</v>
      </c>
      <c r="C39" s="242"/>
      <c r="D39" s="242"/>
      <c r="E39" s="242"/>
      <c r="F39" s="242"/>
      <c r="G39" s="242"/>
      <c r="H39" s="243"/>
      <c r="I39" s="239" t="s">
        <v>297</v>
      </c>
      <c r="J39" s="240"/>
      <c r="K39" s="97" t="s">
        <v>264</v>
      </c>
      <c r="L39" s="98" t="s">
        <v>58</v>
      </c>
      <c r="M39" s="99">
        <v>2</v>
      </c>
      <c r="N39" s="92"/>
    </row>
    <row r="40" spans="1:14" s="55" customFormat="1" ht="46.5" customHeight="1">
      <c r="A40" s="90"/>
      <c r="B40" s="241" t="s">
        <v>253</v>
      </c>
      <c r="C40" s="242"/>
      <c r="D40" s="242"/>
      <c r="E40" s="242"/>
      <c r="F40" s="242"/>
      <c r="G40" s="242"/>
      <c r="H40" s="243"/>
      <c r="I40" s="239"/>
      <c r="J40" s="240"/>
      <c r="K40" s="97"/>
      <c r="L40" s="98"/>
      <c r="M40" s="99"/>
      <c r="N40" s="92"/>
    </row>
    <row r="41" spans="1:14" s="72" customFormat="1" ht="14.25" customHeight="1">
      <c r="A41" s="293" t="s">
        <v>14</v>
      </c>
      <c r="B41" s="294"/>
      <c r="C41" s="294"/>
      <c r="D41" s="294"/>
      <c r="E41" s="294"/>
      <c r="F41" s="294"/>
      <c r="G41" s="294"/>
      <c r="H41" s="294"/>
      <c r="I41" s="295"/>
      <c r="J41" s="295"/>
      <c r="K41" s="296"/>
      <c r="L41" s="100"/>
      <c r="M41" s="100"/>
      <c r="N41" s="100"/>
    </row>
    <row r="42" spans="1:14" s="55" customFormat="1">
      <c r="A42" s="90">
        <v>1</v>
      </c>
      <c r="B42" s="308" t="str">
        <f>'SKP Pegawai'!B37:F37</f>
        <v>(Hasil yang diharapkan dengan prioritas rendah disertai dengan Jabatan Pimpinan yang memberikan penugasan)</v>
      </c>
      <c r="C42" s="308"/>
      <c r="D42" s="308"/>
      <c r="E42" s="308"/>
      <c r="F42" s="308"/>
      <c r="G42" s="308"/>
      <c r="H42" s="308"/>
      <c r="I42" s="309"/>
      <c r="J42" s="287"/>
      <c r="K42" s="310"/>
      <c r="L42" s="256"/>
      <c r="M42" s="256" t="str">
        <f>IFERROR(VLOOKUP(L42,PD!$B$13:$C$15,2,0),"")</f>
        <v/>
      </c>
      <c r="N42" s="92"/>
    </row>
    <row r="43" spans="1:14" s="55" customFormat="1">
      <c r="A43" s="90"/>
      <c r="B43" s="311" t="str">
        <f>'SKP Pegawai'!B38:F38</f>
        <v>Ukuran keberhasilan/ Indikator Kinerja Individu, Target :</v>
      </c>
      <c r="C43" s="311"/>
      <c r="D43" s="311"/>
      <c r="E43" s="311"/>
      <c r="F43" s="311"/>
      <c r="G43" s="311"/>
      <c r="H43" s="311"/>
      <c r="I43" s="285"/>
      <c r="J43" s="286"/>
      <c r="K43" s="257"/>
      <c r="L43" s="257"/>
      <c r="M43" s="257"/>
      <c r="N43" s="92"/>
    </row>
    <row r="44" spans="1:14" s="55" customFormat="1">
      <c r="A44" s="90">
        <v>2</v>
      </c>
      <c r="B44" s="311" t="str">
        <f>'SKP Pegawai'!B39:F39</f>
        <v>(Hasil yang diharapkan dengan prioritas rendah disertai dengan Jabatan Pimpinan yang memberikan penugasan)</v>
      </c>
      <c r="C44" s="311"/>
      <c r="D44" s="311"/>
      <c r="E44" s="311"/>
      <c r="F44" s="311"/>
      <c r="G44" s="311"/>
      <c r="H44" s="311"/>
      <c r="I44" s="309"/>
      <c r="J44" s="287"/>
      <c r="K44" s="310"/>
      <c r="L44" s="256"/>
      <c r="M44" s="256" t="str">
        <f>IFERROR(VLOOKUP(L44,PD!$B$13:$C$15,2,0),"")</f>
        <v/>
      </c>
      <c r="N44" s="92"/>
    </row>
    <row r="45" spans="1:14" s="55" customFormat="1">
      <c r="A45" s="90"/>
      <c r="B45" s="311" t="str">
        <f>'SKP Pegawai'!B40:F40</f>
        <v>Ukuran keberhasilan/ Indikator Kinerja Individu, Target :</v>
      </c>
      <c r="C45" s="311"/>
      <c r="D45" s="311"/>
      <c r="E45" s="311"/>
      <c r="F45" s="311"/>
      <c r="G45" s="311"/>
      <c r="H45" s="311"/>
      <c r="I45" s="285"/>
      <c r="J45" s="286"/>
      <c r="K45" s="257"/>
      <c r="L45" s="257"/>
      <c r="M45" s="257"/>
      <c r="N45" s="92"/>
    </row>
    <row r="46" spans="1:14" ht="15" customHeight="1">
      <c r="A46" s="275" t="s">
        <v>57</v>
      </c>
      <c r="B46" s="276"/>
      <c r="C46" s="276"/>
      <c r="D46" s="276"/>
      <c r="E46" s="276"/>
      <c r="F46" s="276"/>
      <c r="G46" s="276"/>
      <c r="H46" s="276"/>
      <c r="I46" s="276"/>
      <c r="J46" s="276"/>
      <c r="K46" s="277"/>
      <c r="L46" s="101"/>
      <c r="M46" s="101">
        <f>IFERROR(ROUND(AVERAGE(M19:M45),0),0)</f>
        <v>2</v>
      </c>
      <c r="N46" s="102"/>
    </row>
    <row r="47" spans="1:14" ht="15" customHeight="1">
      <c r="A47" s="269" t="s">
        <v>218</v>
      </c>
      <c r="B47" s="254"/>
      <c r="C47" s="254"/>
      <c r="D47" s="254"/>
      <c r="E47" s="103"/>
      <c r="F47" s="103"/>
      <c r="G47" s="103"/>
      <c r="H47" s="103"/>
      <c r="I47" s="103"/>
      <c r="J47" s="103"/>
      <c r="K47" s="104"/>
      <c r="L47" s="105" t="s">
        <v>178</v>
      </c>
      <c r="M47" s="105" t="str">
        <f>IF(M46=1,"DIBAWAH EKSPEKTASI",IF(M46=2,"SESUAI EKSPEKTASI",IF(M46=3,"DIATAS EKSPEKTASI")))</f>
        <v>SESUAI EKSPEKTASI</v>
      </c>
      <c r="N47" s="102"/>
    </row>
    <row r="48" spans="1:14" ht="14.25" customHeight="1">
      <c r="A48" s="263" t="s">
        <v>15</v>
      </c>
      <c r="B48" s="249"/>
      <c r="C48" s="249"/>
      <c r="D48" s="249"/>
      <c r="E48" s="249"/>
      <c r="F48" s="249"/>
      <c r="G48" s="249"/>
      <c r="H48" s="249"/>
      <c r="I48" s="249"/>
      <c r="J48" s="249"/>
      <c r="K48" s="106" t="s">
        <v>56</v>
      </c>
      <c r="L48" s="107"/>
      <c r="M48" s="107"/>
      <c r="N48" s="87"/>
    </row>
    <row r="49" spans="1:14" ht="15" customHeight="1">
      <c r="A49" s="143">
        <v>1</v>
      </c>
      <c r="B49" s="248" t="s">
        <v>16</v>
      </c>
      <c r="C49" s="249"/>
      <c r="D49" s="249"/>
      <c r="E49" s="249"/>
      <c r="F49" s="249"/>
      <c r="G49" s="249"/>
      <c r="H49" s="249"/>
      <c r="I49" s="249"/>
      <c r="J49" s="249"/>
      <c r="K49" s="249"/>
      <c r="L49" s="307" t="s">
        <v>58</v>
      </c>
      <c r="M49" s="270">
        <f>IFERROR(VLOOKUP(L49,PD!$B$13:$C$15,2,0),"")</f>
        <v>2</v>
      </c>
      <c r="N49" s="108"/>
    </row>
    <row r="50" spans="1:14" ht="15" customHeight="1">
      <c r="A50" s="144"/>
      <c r="B50" s="244" t="s">
        <v>17</v>
      </c>
      <c r="C50" s="245"/>
      <c r="D50" s="245"/>
      <c r="E50" s="245"/>
      <c r="F50" s="245"/>
      <c r="G50" s="246"/>
      <c r="H50" s="247" t="s">
        <v>18</v>
      </c>
      <c r="I50" s="245"/>
      <c r="J50" s="246"/>
      <c r="K50" s="260" t="s">
        <v>217</v>
      </c>
      <c r="L50" s="307"/>
      <c r="M50" s="271"/>
      <c r="N50" s="108"/>
    </row>
    <row r="51" spans="1:14" ht="15" customHeight="1">
      <c r="A51" s="144"/>
      <c r="B51" s="244" t="s">
        <v>19</v>
      </c>
      <c r="C51" s="245"/>
      <c r="D51" s="245"/>
      <c r="E51" s="245"/>
      <c r="F51" s="245"/>
      <c r="G51" s="246"/>
      <c r="H51" s="258" t="s">
        <v>236</v>
      </c>
      <c r="I51" s="245"/>
      <c r="J51" s="246"/>
      <c r="K51" s="273"/>
      <c r="L51" s="307"/>
      <c r="M51" s="271"/>
      <c r="N51" s="108" t="s">
        <v>219</v>
      </c>
    </row>
    <row r="52" spans="1:14" ht="48.75" customHeight="1">
      <c r="A52" s="145"/>
      <c r="B52" s="253" t="s">
        <v>20</v>
      </c>
      <c r="C52" s="254"/>
      <c r="D52" s="254"/>
      <c r="E52" s="254"/>
      <c r="F52" s="254"/>
      <c r="G52" s="255"/>
      <c r="H52" s="259"/>
      <c r="I52" s="254"/>
      <c r="J52" s="255"/>
      <c r="K52" s="274"/>
      <c r="L52" s="307"/>
      <c r="M52" s="272"/>
      <c r="N52" s="108"/>
    </row>
    <row r="53" spans="1:14" ht="15" customHeight="1">
      <c r="A53" s="143">
        <v>2</v>
      </c>
      <c r="B53" s="248" t="s">
        <v>21</v>
      </c>
      <c r="C53" s="249"/>
      <c r="D53" s="249"/>
      <c r="E53" s="249"/>
      <c r="F53" s="249"/>
      <c r="G53" s="249"/>
      <c r="H53" s="249"/>
      <c r="I53" s="249"/>
      <c r="J53" s="249"/>
      <c r="K53" s="249"/>
      <c r="L53" s="307" t="s">
        <v>58</v>
      </c>
      <c r="M53" s="270">
        <f>IFERROR(VLOOKUP(L53,PD!$B$13:$C$15,2,0),"")</f>
        <v>2</v>
      </c>
      <c r="N53" s="108"/>
    </row>
    <row r="54" spans="1:14" ht="15" customHeight="1">
      <c r="A54" s="144"/>
      <c r="B54" s="244" t="s">
        <v>22</v>
      </c>
      <c r="C54" s="245"/>
      <c r="D54" s="245"/>
      <c r="E54" s="245"/>
      <c r="F54" s="245"/>
      <c r="G54" s="246"/>
      <c r="H54" s="247" t="s">
        <v>18</v>
      </c>
      <c r="I54" s="245"/>
      <c r="J54" s="246"/>
      <c r="K54" s="260"/>
      <c r="L54" s="307"/>
      <c r="M54" s="271"/>
      <c r="N54" s="108"/>
    </row>
    <row r="55" spans="1:14" ht="15" customHeight="1">
      <c r="A55" s="144"/>
      <c r="B55" s="244" t="s">
        <v>23</v>
      </c>
      <c r="C55" s="245"/>
      <c r="D55" s="245"/>
      <c r="E55" s="245"/>
      <c r="F55" s="245"/>
      <c r="G55" s="246"/>
      <c r="H55" s="258" t="s">
        <v>236</v>
      </c>
      <c r="I55" s="245"/>
      <c r="J55" s="246"/>
      <c r="K55" s="261"/>
      <c r="L55" s="307"/>
      <c r="M55" s="271"/>
      <c r="N55" s="108"/>
    </row>
    <row r="56" spans="1:14" ht="24" customHeight="1">
      <c r="A56" s="145"/>
      <c r="B56" s="253" t="s">
        <v>24</v>
      </c>
      <c r="C56" s="254"/>
      <c r="D56" s="254"/>
      <c r="E56" s="254"/>
      <c r="F56" s="254"/>
      <c r="G56" s="255"/>
      <c r="H56" s="259"/>
      <c r="I56" s="254"/>
      <c r="J56" s="255"/>
      <c r="K56" s="262"/>
      <c r="L56" s="307"/>
      <c r="M56" s="272"/>
      <c r="N56" s="108"/>
    </row>
    <row r="57" spans="1:14" ht="15" customHeight="1">
      <c r="A57" s="143">
        <v>3</v>
      </c>
      <c r="B57" s="248" t="s">
        <v>41</v>
      </c>
      <c r="C57" s="249"/>
      <c r="D57" s="249"/>
      <c r="E57" s="249"/>
      <c r="F57" s="249"/>
      <c r="G57" s="249"/>
      <c r="H57" s="249"/>
      <c r="I57" s="249"/>
      <c r="J57" s="249"/>
      <c r="K57" s="250"/>
      <c r="L57" s="307" t="s">
        <v>58</v>
      </c>
      <c r="M57" s="270">
        <f>IFERROR(VLOOKUP(L57,PD!$B$13:$C$15,2,0),"")</f>
        <v>2</v>
      </c>
      <c r="N57" s="108"/>
    </row>
    <row r="58" spans="1:14" ht="15" customHeight="1">
      <c r="A58" s="144"/>
      <c r="B58" s="244" t="s">
        <v>26</v>
      </c>
      <c r="C58" s="245"/>
      <c r="D58" s="245"/>
      <c r="E58" s="245"/>
      <c r="F58" s="245"/>
      <c r="G58" s="246"/>
      <c r="H58" s="247" t="s">
        <v>18</v>
      </c>
      <c r="I58" s="245"/>
      <c r="J58" s="246"/>
      <c r="K58" s="260"/>
      <c r="L58" s="307"/>
      <c r="M58" s="271"/>
      <c r="N58" s="108"/>
    </row>
    <row r="59" spans="1:14" ht="15" customHeight="1">
      <c r="A59" s="144"/>
      <c r="B59" s="244" t="s">
        <v>27</v>
      </c>
      <c r="C59" s="245"/>
      <c r="D59" s="245"/>
      <c r="E59" s="245"/>
      <c r="F59" s="245"/>
      <c r="G59" s="246"/>
      <c r="H59" s="258"/>
      <c r="I59" s="245"/>
      <c r="J59" s="246"/>
      <c r="K59" s="261"/>
      <c r="L59" s="307"/>
      <c r="M59" s="271"/>
      <c r="N59" s="108"/>
    </row>
    <row r="60" spans="1:14" ht="27.75" customHeight="1">
      <c r="A60" s="145"/>
      <c r="B60" s="253" t="s">
        <v>28</v>
      </c>
      <c r="C60" s="254"/>
      <c r="D60" s="254"/>
      <c r="E60" s="254"/>
      <c r="F60" s="254"/>
      <c r="G60" s="255"/>
      <c r="H60" s="259"/>
      <c r="I60" s="254"/>
      <c r="J60" s="255"/>
      <c r="K60" s="262"/>
      <c r="L60" s="307"/>
      <c r="M60" s="272"/>
      <c r="N60" s="108"/>
    </row>
    <row r="61" spans="1:14" ht="15" customHeight="1">
      <c r="A61" s="143">
        <v>4</v>
      </c>
      <c r="B61" s="248" t="s">
        <v>29</v>
      </c>
      <c r="C61" s="249"/>
      <c r="D61" s="249"/>
      <c r="E61" s="249"/>
      <c r="F61" s="249"/>
      <c r="G61" s="249"/>
      <c r="H61" s="249"/>
      <c r="I61" s="249"/>
      <c r="J61" s="249"/>
      <c r="K61" s="250"/>
      <c r="L61" s="307" t="s">
        <v>58</v>
      </c>
      <c r="M61" s="270">
        <f>IFERROR(VLOOKUP(L61,PD!$B$13:$C$15,2,0),"")</f>
        <v>2</v>
      </c>
      <c r="N61" s="108"/>
    </row>
    <row r="62" spans="1:14" ht="15" customHeight="1">
      <c r="A62" s="144"/>
      <c r="B62" s="244" t="s">
        <v>30</v>
      </c>
      <c r="C62" s="245"/>
      <c r="D62" s="245"/>
      <c r="E62" s="245"/>
      <c r="F62" s="245"/>
      <c r="G62" s="246"/>
      <c r="H62" s="247" t="s">
        <v>18</v>
      </c>
      <c r="I62" s="245"/>
      <c r="J62" s="246"/>
      <c r="K62" s="260"/>
      <c r="L62" s="307"/>
      <c r="M62" s="271"/>
      <c r="N62" s="108"/>
    </row>
    <row r="63" spans="1:14" ht="15" customHeight="1">
      <c r="A63" s="144"/>
      <c r="B63" s="244" t="s">
        <v>31</v>
      </c>
      <c r="C63" s="245"/>
      <c r="D63" s="245"/>
      <c r="E63" s="245"/>
      <c r="F63" s="245"/>
      <c r="G63" s="246"/>
      <c r="H63" s="258"/>
      <c r="I63" s="245"/>
      <c r="J63" s="246"/>
      <c r="K63" s="261"/>
      <c r="L63" s="307"/>
      <c r="M63" s="271"/>
      <c r="N63" s="108"/>
    </row>
    <row r="64" spans="1:14" ht="34.5" customHeight="1">
      <c r="A64" s="145"/>
      <c r="B64" s="253" t="s">
        <v>32</v>
      </c>
      <c r="C64" s="254"/>
      <c r="D64" s="254"/>
      <c r="E64" s="254"/>
      <c r="F64" s="254"/>
      <c r="G64" s="255"/>
      <c r="H64" s="259"/>
      <c r="I64" s="254"/>
      <c r="J64" s="255"/>
      <c r="K64" s="262"/>
      <c r="L64" s="307"/>
      <c r="M64" s="272"/>
      <c r="N64" s="108"/>
    </row>
    <row r="65" spans="1:14" ht="15" customHeight="1">
      <c r="A65" s="143">
        <v>5</v>
      </c>
      <c r="B65" s="248" t="s">
        <v>33</v>
      </c>
      <c r="C65" s="249"/>
      <c r="D65" s="249"/>
      <c r="E65" s="249"/>
      <c r="F65" s="249"/>
      <c r="G65" s="249"/>
      <c r="H65" s="249"/>
      <c r="I65" s="249"/>
      <c r="J65" s="249"/>
      <c r="K65" s="250"/>
      <c r="L65" s="307" t="s">
        <v>58</v>
      </c>
      <c r="M65" s="270">
        <f>IFERROR(VLOOKUP(L65,PD!$B$13:$C$15,2,0),"")</f>
        <v>2</v>
      </c>
      <c r="N65" s="108"/>
    </row>
    <row r="66" spans="1:14" ht="30" customHeight="1">
      <c r="A66" s="144"/>
      <c r="B66" s="244" t="s">
        <v>34</v>
      </c>
      <c r="C66" s="245"/>
      <c r="D66" s="245"/>
      <c r="E66" s="245"/>
      <c r="F66" s="245"/>
      <c r="G66" s="246"/>
      <c r="H66" s="247" t="s">
        <v>18</v>
      </c>
      <c r="I66" s="245"/>
      <c r="J66" s="246"/>
      <c r="K66" s="260"/>
      <c r="L66" s="307"/>
      <c r="M66" s="271"/>
      <c r="N66" s="108"/>
    </row>
    <row r="67" spans="1:14" ht="15" customHeight="1">
      <c r="A67" s="144"/>
      <c r="B67" s="244" t="s">
        <v>35</v>
      </c>
      <c r="C67" s="245"/>
      <c r="D67" s="245"/>
      <c r="E67" s="245"/>
      <c r="F67" s="245"/>
      <c r="G67" s="246"/>
      <c r="H67" s="258"/>
      <c r="I67" s="245"/>
      <c r="J67" s="246"/>
      <c r="K67" s="261"/>
      <c r="L67" s="307"/>
      <c r="M67" s="271"/>
      <c r="N67" s="108"/>
    </row>
    <row r="68" spans="1:14" ht="18" customHeight="1">
      <c r="A68" s="145"/>
      <c r="B68" s="253" t="s">
        <v>36</v>
      </c>
      <c r="C68" s="254"/>
      <c r="D68" s="254"/>
      <c r="E68" s="254"/>
      <c r="F68" s="254"/>
      <c r="G68" s="255"/>
      <c r="H68" s="259"/>
      <c r="I68" s="254"/>
      <c r="J68" s="255"/>
      <c r="K68" s="262"/>
      <c r="L68" s="307"/>
      <c r="M68" s="272"/>
      <c r="N68" s="108"/>
    </row>
    <row r="69" spans="1:14" ht="15" customHeight="1">
      <c r="A69" s="143">
        <v>6</v>
      </c>
      <c r="B69" s="248" t="s">
        <v>37</v>
      </c>
      <c r="C69" s="249"/>
      <c r="D69" s="249"/>
      <c r="E69" s="249"/>
      <c r="F69" s="249"/>
      <c r="G69" s="249"/>
      <c r="H69" s="249"/>
      <c r="I69" s="249"/>
      <c r="J69" s="249"/>
      <c r="K69" s="250"/>
      <c r="L69" s="307" t="s">
        <v>58</v>
      </c>
      <c r="M69" s="270">
        <f>IFERROR(VLOOKUP(L69,PD!$B$13:$C$15,2,0),"")</f>
        <v>2</v>
      </c>
      <c r="N69" s="108"/>
    </row>
    <row r="70" spans="1:14" ht="15" customHeight="1">
      <c r="A70" s="144"/>
      <c r="B70" s="244" t="s">
        <v>38</v>
      </c>
      <c r="C70" s="245"/>
      <c r="D70" s="245"/>
      <c r="E70" s="245"/>
      <c r="F70" s="245"/>
      <c r="G70" s="246"/>
      <c r="H70" s="247" t="s">
        <v>18</v>
      </c>
      <c r="I70" s="245"/>
      <c r="J70" s="246"/>
      <c r="K70" s="260"/>
      <c r="L70" s="307"/>
      <c r="M70" s="271"/>
      <c r="N70" s="108"/>
    </row>
    <row r="71" spans="1:14" ht="15" customHeight="1">
      <c r="A71" s="144"/>
      <c r="B71" s="244" t="s">
        <v>39</v>
      </c>
      <c r="C71" s="245"/>
      <c r="D71" s="245"/>
      <c r="E71" s="245"/>
      <c r="F71" s="245"/>
      <c r="G71" s="246"/>
      <c r="H71" s="258"/>
      <c r="I71" s="245"/>
      <c r="J71" s="246"/>
      <c r="K71" s="261"/>
      <c r="L71" s="307"/>
      <c r="M71" s="271"/>
      <c r="N71" s="108"/>
    </row>
    <row r="72" spans="1:14" ht="21.75" customHeight="1">
      <c r="A72" s="145"/>
      <c r="B72" s="253" t="s">
        <v>40</v>
      </c>
      <c r="C72" s="254"/>
      <c r="D72" s="254"/>
      <c r="E72" s="254"/>
      <c r="F72" s="254"/>
      <c r="G72" s="255"/>
      <c r="H72" s="259"/>
      <c r="I72" s="254"/>
      <c r="J72" s="255"/>
      <c r="K72" s="262"/>
      <c r="L72" s="307"/>
      <c r="M72" s="272"/>
      <c r="N72" s="108"/>
    </row>
    <row r="73" spans="1:14" ht="15" customHeight="1">
      <c r="A73" s="143">
        <v>7</v>
      </c>
      <c r="B73" s="248" t="s">
        <v>41</v>
      </c>
      <c r="C73" s="249"/>
      <c r="D73" s="249"/>
      <c r="E73" s="249"/>
      <c r="F73" s="249"/>
      <c r="G73" s="249"/>
      <c r="H73" s="249"/>
      <c r="I73" s="249"/>
      <c r="J73" s="249"/>
      <c r="K73" s="250"/>
      <c r="L73" s="307" t="s">
        <v>58</v>
      </c>
      <c r="M73" s="270">
        <f>IFERROR(VLOOKUP(L73,PD!$B$13:$C$15,2,0),"")</f>
        <v>2</v>
      </c>
      <c r="N73" s="108"/>
    </row>
    <row r="74" spans="1:14" ht="15" customHeight="1">
      <c r="A74" s="144"/>
      <c r="B74" s="244" t="s">
        <v>42</v>
      </c>
      <c r="C74" s="245"/>
      <c r="D74" s="245"/>
      <c r="E74" s="245"/>
      <c r="F74" s="245"/>
      <c r="G74" s="246"/>
      <c r="H74" s="247" t="s">
        <v>18</v>
      </c>
      <c r="I74" s="245"/>
      <c r="J74" s="246"/>
      <c r="K74" s="260"/>
      <c r="L74" s="307"/>
      <c r="M74" s="271"/>
      <c r="N74" s="108"/>
    </row>
    <row r="75" spans="1:14" ht="15" customHeight="1">
      <c r="A75" s="144"/>
      <c r="B75" s="244" t="s">
        <v>43</v>
      </c>
      <c r="C75" s="245"/>
      <c r="D75" s="245"/>
      <c r="E75" s="245"/>
      <c r="F75" s="245"/>
      <c r="G75" s="246"/>
      <c r="H75" s="258"/>
      <c r="I75" s="245"/>
      <c r="J75" s="246"/>
      <c r="K75" s="261"/>
      <c r="L75" s="307"/>
      <c r="M75" s="271"/>
      <c r="N75" s="108"/>
    </row>
    <row r="76" spans="1:14" ht="25.5" customHeight="1">
      <c r="A76" s="145"/>
      <c r="B76" s="253" t="s">
        <v>44</v>
      </c>
      <c r="C76" s="254"/>
      <c r="D76" s="254"/>
      <c r="E76" s="254"/>
      <c r="F76" s="254"/>
      <c r="G76" s="255"/>
      <c r="H76" s="259"/>
      <c r="I76" s="254"/>
      <c r="J76" s="255"/>
      <c r="K76" s="262"/>
      <c r="L76" s="307"/>
      <c r="M76" s="272"/>
      <c r="N76" s="108"/>
    </row>
    <row r="77" spans="1:14" ht="15" customHeight="1">
      <c r="A77" s="275" t="s">
        <v>59</v>
      </c>
      <c r="B77" s="276"/>
      <c r="C77" s="276"/>
      <c r="D77" s="276"/>
      <c r="E77" s="276"/>
      <c r="F77" s="276"/>
      <c r="G77" s="276"/>
      <c r="H77" s="276"/>
      <c r="I77" s="276"/>
      <c r="J77" s="276"/>
      <c r="K77" s="277"/>
      <c r="L77" s="101"/>
      <c r="M77" s="101">
        <f>IFERROR(ROUND(AVERAGE(M50:M76),0),"")</f>
        <v>2</v>
      </c>
      <c r="N77" s="102"/>
    </row>
    <row r="78" spans="1:14" ht="15" customHeight="1">
      <c r="A78" s="269" t="s">
        <v>58</v>
      </c>
      <c r="B78" s="254"/>
      <c r="C78" s="254"/>
      <c r="D78" s="254"/>
      <c r="E78" s="103"/>
      <c r="F78" s="103"/>
      <c r="G78" s="103"/>
      <c r="H78" s="103"/>
      <c r="I78" s="103"/>
      <c r="J78" s="103"/>
      <c r="K78" s="104"/>
      <c r="L78" s="105" t="s">
        <v>178</v>
      </c>
      <c r="M78" s="105" t="str">
        <f>IF(M77=1,"DIBAWAH EKSPEKTASI",IF(M77=2,"SESUAI EKSPEKTASI",IF(M77=3,"DIATAS EKSPEKTASI")))</f>
        <v>SESUAI EKSPEKTASI</v>
      </c>
      <c r="N78" s="102"/>
    </row>
    <row r="79" spans="1:14" ht="15" customHeight="1">
      <c r="A79" s="275" t="s">
        <v>60</v>
      </c>
      <c r="B79" s="276"/>
      <c r="C79" s="276"/>
      <c r="D79" s="276"/>
      <c r="E79" s="276"/>
      <c r="F79" s="276"/>
      <c r="G79" s="276"/>
      <c r="H79" s="276"/>
      <c r="I79" s="276"/>
      <c r="J79" s="276"/>
      <c r="K79" s="277"/>
      <c r="L79" s="101"/>
      <c r="M79" s="101"/>
      <c r="N79" s="102"/>
    </row>
    <row r="80" spans="1:14" ht="15" customHeight="1">
      <c r="A80" s="269" t="s">
        <v>71</v>
      </c>
      <c r="B80" s="254"/>
      <c r="C80" s="254"/>
      <c r="D80" s="254"/>
      <c r="E80" s="103"/>
      <c r="F80" s="103"/>
      <c r="G80" s="103"/>
      <c r="H80" s="103"/>
      <c r="I80" s="103"/>
      <c r="J80" s="103"/>
      <c r="K80" s="104"/>
      <c r="L80" s="101"/>
      <c r="M80" s="101"/>
      <c r="N80" s="102"/>
    </row>
    <row r="81" spans="1:11" ht="14.25" customHeight="1">
      <c r="I81" s="3"/>
      <c r="J81" s="3"/>
      <c r="K81" s="3"/>
    </row>
    <row r="82" spans="1:11" ht="14.25" customHeight="1">
      <c r="H82" s="289" t="s">
        <v>225</v>
      </c>
      <c r="I82" s="290"/>
      <c r="J82" s="290"/>
      <c r="K82" s="290"/>
    </row>
    <row r="83" spans="1:11" ht="14.25" customHeight="1">
      <c r="A83" s="289"/>
      <c r="B83" s="290"/>
      <c r="C83" s="290"/>
      <c r="D83" s="290"/>
      <c r="E83" s="290"/>
      <c r="F83" s="290"/>
      <c r="G83" s="290"/>
      <c r="H83" s="289" t="s">
        <v>45</v>
      </c>
      <c r="I83" s="290"/>
      <c r="J83" s="290"/>
      <c r="K83" s="290"/>
    </row>
    <row r="84" spans="1:11" ht="27.75" customHeight="1">
      <c r="H84" s="1"/>
    </row>
    <row r="85" spans="1:11" ht="27.75" customHeight="1">
      <c r="H85" s="1"/>
    </row>
    <row r="86" spans="1:11" ht="27.75" customHeight="1">
      <c r="H86" s="1"/>
    </row>
    <row r="87" spans="1:11" ht="14.25" customHeight="1">
      <c r="A87" s="289"/>
      <c r="B87" s="290"/>
      <c r="C87" s="290"/>
      <c r="D87" s="290"/>
      <c r="E87" s="290"/>
      <c r="F87" s="290"/>
      <c r="G87" s="290"/>
      <c r="H87" s="292" t="str">
        <f>J8</f>
        <v>Dr. Rocky Prasetyo Jati, S.ST., M.Si</v>
      </c>
      <c r="I87" s="290"/>
      <c r="J87" s="290"/>
      <c r="K87" s="290"/>
    </row>
    <row r="88" spans="1:11" ht="14.25" customHeight="1">
      <c r="A88" s="289"/>
      <c r="B88" s="290"/>
      <c r="C88" s="290"/>
      <c r="D88" s="290"/>
      <c r="E88" s="290"/>
      <c r="F88" s="290"/>
      <c r="G88" s="290"/>
      <c r="H88" s="291" t="str">
        <f>J9</f>
        <v>050091 / 0330128103</v>
      </c>
      <c r="I88" s="290"/>
      <c r="J88" s="290"/>
      <c r="K88" s="290"/>
    </row>
    <row r="89" spans="1:11" ht="14.25" customHeight="1">
      <c r="I89" s="3"/>
      <c r="J89" s="3"/>
      <c r="K89" s="3"/>
    </row>
    <row r="90" spans="1:11" ht="14.25" customHeight="1">
      <c r="I90" s="3"/>
      <c r="J90" s="3"/>
      <c r="K90" s="3"/>
    </row>
    <row r="91" spans="1:11" ht="14.25" customHeight="1">
      <c r="I91" s="3"/>
      <c r="J91" s="3"/>
      <c r="K91" s="3"/>
    </row>
    <row r="92" spans="1:11" ht="14.25" customHeight="1">
      <c r="I92" s="3"/>
      <c r="J92" s="3"/>
      <c r="K92" s="3"/>
    </row>
    <row r="93" spans="1:11" ht="14.25" customHeight="1">
      <c r="I93" s="3"/>
      <c r="J93" s="3"/>
      <c r="K93" s="3"/>
    </row>
    <row r="94" spans="1:11" ht="14.25" customHeight="1">
      <c r="I94" s="3"/>
      <c r="J94" s="3"/>
      <c r="K94" s="3"/>
    </row>
    <row r="95" spans="1:11" ht="14.25" customHeight="1">
      <c r="I95" s="3"/>
      <c r="J95" s="3"/>
      <c r="K95" s="3"/>
    </row>
    <row r="96" spans="1:11" ht="14.25" customHeight="1">
      <c r="I96" s="3"/>
      <c r="J96" s="3"/>
      <c r="K96" s="3"/>
    </row>
    <row r="97" spans="9:11" ht="14.25" customHeight="1">
      <c r="I97" s="3"/>
      <c r="J97" s="3"/>
      <c r="K97" s="3"/>
    </row>
    <row r="98" spans="9:11" ht="14.25" customHeight="1">
      <c r="I98" s="3"/>
      <c r="J98" s="3"/>
      <c r="K98" s="3"/>
    </row>
    <row r="99" spans="9:11" ht="14.25" customHeight="1">
      <c r="I99" s="3"/>
      <c r="J99" s="3"/>
      <c r="K99" s="3"/>
    </row>
    <row r="100" spans="9:11" ht="14.25" customHeight="1">
      <c r="I100" s="3"/>
      <c r="J100" s="3"/>
      <c r="K100" s="3"/>
    </row>
    <row r="101" spans="9:11" ht="14.25" customHeight="1">
      <c r="I101" s="3"/>
      <c r="J101" s="3"/>
      <c r="K101" s="3"/>
    </row>
    <row r="102" spans="9:11" ht="14.25" customHeight="1">
      <c r="I102" s="3"/>
      <c r="J102" s="3"/>
      <c r="K102" s="7"/>
    </row>
    <row r="103" spans="9:11" ht="14.25" customHeight="1">
      <c r="I103" s="3"/>
      <c r="J103" s="3"/>
    </row>
    <row r="104" spans="9:11" ht="14.25" customHeight="1">
      <c r="I104" s="3"/>
      <c r="J104" s="3"/>
    </row>
    <row r="105" spans="9:11" ht="14.25" customHeight="1">
      <c r="I105" s="3"/>
      <c r="J105" s="3"/>
      <c r="K105" s="3"/>
    </row>
    <row r="106" spans="9:11" ht="14.25" customHeight="1">
      <c r="I106" s="3"/>
      <c r="J106" s="3"/>
      <c r="K106" s="3"/>
    </row>
    <row r="107" spans="9:11" ht="14.25" customHeight="1">
      <c r="I107" s="3"/>
      <c r="J107" s="3"/>
      <c r="K107" s="3"/>
    </row>
    <row r="108" spans="9:11" ht="14.25" customHeight="1">
      <c r="I108" s="3"/>
      <c r="J108" s="3"/>
      <c r="K108" s="3"/>
    </row>
    <row r="109" spans="9:11" ht="14.25" customHeight="1">
      <c r="I109" s="3"/>
      <c r="J109" s="3"/>
      <c r="K109" s="3"/>
    </row>
  </sheetData>
  <mergeCells count="183">
    <mergeCell ref="L31:L32"/>
    <mergeCell ref="K31:K32"/>
    <mergeCell ref="B30:H30"/>
    <mergeCell ref="M31:M32"/>
    <mergeCell ref="B33:H33"/>
    <mergeCell ref="B32:H32"/>
    <mergeCell ref="B34:H34"/>
    <mergeCell ref="I34:J34"/>
    <mergeCell ref="B35:H35"/>
    <mergeCell ref="I31:J32"/>
    <mergeCell ref="I30:J30"/>
    <mergeCell ref="I35:J35"/>
    <mergeCell ref="I33:J33"/>
    <mergeCell ref="J9:K9"/>
    <mergeCell ref="B29:H29"/>
    <mergeCell ref="B26:H26"/>
    <mergeCell ref="B27:H27"/>
    <mergeCell ref="I27:J28"/>
    <mergeCell ref="K27:K28"/>
    <mergeCell ref="L27:L28"/>
    <mergeCell ref="M27:M28"/>
    <mergeCell ref="B28:H28"/>
    <mergeCell ref="I29:J29"/>
    <mergeCell ref="M69:M72"/>
    <mergeCell ref="L73:L76"/>
    <mergeCell ref="M73:M76"/>
    <mergeCell ref="L57:L60"/>
    <mergeCell ref="M57:M60"/>
    <mergeCell ref="L61:L64"/>
    <mergeCell ref="M61:M64"/>
    <mergeCell ref="L65:L68"/>
    <mergeCell ref="M65:M68"/>
    <mergeCell ref="L69:L72"/>
    <mergeCell ref="L17:L18"/>
    <mergeCell ref="A13:K13"/>
    <mergeCell ref="A14:K14"/>
    <mergeCell ref="A15:K15"/>
    <mergeCell ref="A16:K16"/>
    <mergeCell ref="L53:L56"/>
    <mergeCell ref="M53:M56"/>
    <mergeCell ref="B42:H42"/>
    <mergeCell ref="I42:J43"/>
    <mergeCell ref="K42:K43"/>
    <mergeCell ref="L42:L43"/>
    <mergeCell ref="M42:M43"/>
    <mergeCell ref="B43:H43"/>
    <mergeCell ref="L49:L52"/>
    <mergeCell ref="M17:M18"/>
    <mergeCell ref="A18:H18"/>
    <mergeCell ref="A17:H17"/>
    <mergeCell ref="I17:J18"/>
    <mergeCell ref="K17:K18"/>
    <mergeCell ref="B44:H44"/>
    <mergeCell ref="I44:J45"/>
    <mergeCell ref="K44:K45"/>
    <mergeCell ref="L44:L45"/>
    <mergeCell ref="M44:M45"/>
    <mergeCell ref="B21:H21"/>
    <mergeCell ref="B22:H22"/>
    <mergeCell ref="B23:H23"/>
    <mergeCell ref="B24:H24"/>
    <mergeCell ref="B25:H25"/>
    <mergeCell ref="B12:C12"/>
    <mergeCell ref="D12:F12"/>
    <mergeCell ref="A1:K1"/>
    <mergeCell ref="A2:K2"/>
    <mergeCell ref="A3:K3"/>
    <mergeCell ref="A5:K5"/>
    <mergeCell ref="A6:F6"/>
    <mergeCell ref="G6:K6"/>
    <mergeCell ref="B7:F7"/>
    <mergeCell ref="B8:C8"/>
    <mergeCell ref="D8:F8"/>
    <mergeCell ref="B11:C11"/>
    <mergeCell ref="D11:F11"/>
    <mergeCell ref="B9:C9"/>
    <mergeCell ref="D9:F9"/>
    <mergeCell ref="H7:K7"/>
    <mergeCell ref="H8:I8"/>
    <mergeCell ref="J8:K8"/>
    <mergeCell ref="H9:I9"/>
    <mergeCell ref="I25:J25"/>
    <mergeCell ref="L19:L20"/>
    <mergeCell ref="B10:C10"/>
    <mergeCell ref="D10:F10"/>
    <mergeCell ref="A88:G88"/>
    <mergeCell ref="H88:K88"/>
    <mergeCell ref="H82:K82"/>
    <mergeCell ref="A83:G83"/>
    <mergeCell ref="H83:K83"/>
    <mergeCell ref="A87:G87"/>
    <mergeCell ref="H87:K87"/>
    <mergeCell ref="A41:K41"/>
    <mergeCell ref="A77:K77"/>
    <mergeCell ref="A78:D78"/>
    <mergeCell ref="A79:K79"/>
    <mergeCell ref="A80:D80"/>
    <mergeCell ref="B53:K53"/>
    <mergeCell ref="B73:K73"/>
    <mergeCell ref="B74:G74"/>
    <mergeCell ref="H74:J74"/>
    <mergeCell ref="K74:K76"/>
    <mergeCell ref="B75:G75"/>
    <mergeCell ref="B19:H19"/>
    <mergeCell ref="B20:H20"/>
    <mergeCell ref="H75:J76"/>
    <mergeCell ref="B76:G76"/>
    <mergeCell ref="A46:K46"/>
    <mergeCell ref="H11:I11"/>
    <mergeCell ref="J11:K11"/>
    <mergeCell ref="I23:J24"/>
    <mergeCell ref="H10:I10"/>
    <mergeCell ref="J10:K10"/>
    <mergeCell ref="K19:K20"/>
    <mergeCell ref="K21:K22"/>
    <mergeCell ref="K23:K24"/>
    <mergeCell ref="I19:J20"/>
    <mergeCell ref="H12:I12"/>
    <mergeCell ref="J12:K12"/>
    <mergeCell ref="I26:J26"/>
    <mergeCell ref="B66:G66"/>
    <mergeCell ref="B71:G71"/>
    <mergeCell ref="B67:G67"/>
    <mergeCell ref="H67:J68"/>
    <mergeCell ref="B68:G68"/>
    <mergeCell ref="K70:K72"/>
    <mergeCell ref="H58:J58"/>
    <mergeCell ref="H59:J60"/>
    <mergeCell ref="K62:K64"/>
    <mergeCell ref="K66:K68"/>
    <mergeCell ref="K58:K60"/>
    <mergeCell ref="B70:G70"/>
    <mergeCell ref="B58:G58"/>
    <mergeCell ref="B59:G59"/>
    <mergeCell ref="B60:G60"/>
    <mergeCell ref="H70:J70"/>
    <mergeCell ref="H71:J72"/>
    <mergeCell ref="B72:G72"/>
    <mergeCell ref="B61:K61"/>
    <mergeCell ref="H63:J64"/>
    <mergeCell ref="B64:G64"/>
    <mergeCell ref="B54:G54"/>
    <mergeCell ref="B55:G55"/>
    <mergeCell ref="B49:K49"/>
    <mergeCell ref="B50:G50"/>
    <mergeCell ref="H50:J50"/>
    <mergeCell ref="B51:G51"/>
    <mergeCell ref="B52:G52"/>
    <mergeCell ref="K50:K52"/>
    <mergeCell ref="H66:J66"/>
    <mergeCell ref="B69:K69"/>
    <mergeCell ref="L14:M14"/>
    <mergeCell ref="B65:K65"/>
    <mergeCell ref="B56:G56"/>
    <mergeCell ref="B57:K57"/>
    <mergeCell ref="H62:J62"/>
    <mergeCell ref="M19:M20"/>
    <mergeCell ref="M21:M22"/>
    <mergeCell ref="M23:M24"/>
    <mergeCell ref="H51:J52"/>
    <mergeCell ref="H54:J54"/>
    <mergeCell ref="K54:K56"/>
    <mergeCell ref="H55:J56"/>
    <mergeCell ref="A48:J48"/>
    <mergeCell ref="L21:L22"/>
    <mergeCell ref="L23:L24"/>
    <mergeCell ref="I21:J22"/>
    <mergeCell ref="B31:H31"/>
    <mergeCell ref="I40:J40"/>
    <mergeCell ref="A47:D47"/>
    <mergeCell ref="M49:M52"/>
    <mergeCell ref="B37:H37"/>
    <mergeCell ref="B63:G63"/>
    <mergeCell ref="I36:J36"/>
    <mergeCell ref="B38:H38"/>
    <mergeCell ref="I38:J38"/>
    <mergeCell ref="B39:H39"/>
    <mergeCell ref="B36:H36"/>
    <mergeCell ref="B40:H40"/>
    <mergeCell ref="I37:J37"/>
    <mergeCell ref="I39:J39"/>
    <mergeCell ref="B62:G62"/>
    <mergeCell ref="B45:H45"/>
  </mergeCells>
  <dataValidations count="2">
    <dataValidation type="list" allowBlank="1" showErrorMessage="1" sqref="A14" xr:uid="{00000000-0002-0000-0600-000000000000}">
      <formula1>"ISTIMEWA,BAIK,BUTUH PERBAIKAN,KURANG/MISSCONDUCT,SANGAT KURANG,ISTIMEWA/ BAIK/ BUTUH PERBAIKAN/ KURANG/ SANGAT KURANG"</formula1>
    </dataValidation>
    <dataValidation type="list" allowBlank="1" showErrorMessage="1" sqref="A47 A78" xr:uid="{00000000-0002-0000-0600-000001000000}">
      <formula1>"DI ATAS EKSPEKTASI,SESUAI EKSPEKTASI,DI BAWAH EKSPEKTASI,DI ATAS EKSPEKTASI/ SESUAI EKSPEKTASI/ DIBAWAH EKSPEKTASI**"</formula1>
    </dataValidation>
  </dataValidations>
  <pageMargins left="0.7" right="0.7" top="0.75" bottom="0.75" header="0" footer="0"/>
  <pageSetup paperSize="9" scale="74" fitToHeight="0" orientation="landscape" r:id="rId1"/>
  <rowBreaks count="3" manualBreakCount="3">
    <brk id="22" max="10" man="1"/>
    <brk id="45" max="10" man="1"/>
    <brk id="68" max="10"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2000000}">
          <x14:formula1>
            <xm:f>PD!$B$13:$B$16</xm:f>
          </x14:formula1>
          <xm:sqref>L42:L45 L49:L76 L19:L40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59999389629810485"/>
  </sheetPr>
  <dimension ref="A1:K55"/>
  <sheetViews>
    <sheetView view="pageBreakPreview" zoomScaleNormal="100" zoomScaleSheetLayoutView="100" workbookViewId="0">
      <selection activeCell="B42" sqref="B42"/>
    </sheetView>
  </sheetViews>
  <sheetFormatPr defaultRowHeight="12.75"/>
  <cols>
    <col min="1" max="1" width="4" style="111" customWidth="1"/>
    <col min="2" max="2" width="37.140625" style="87" customWidth="1"/>
    <col min="3" max="3" width="2.28515625" style="110" customWidth="1"/>
    <col min="4" max="4" width="41.85546875" style="87" customWidth="1"/>
    <col min="5" max="5" width="3.85546875" style="87" customWidth="1"/>
    <col min="6" max="6" width="2.85546875" style="87" hidden="1" customWidth="1"/>
    <col min="7" max="7" width="4" style="87" hidden="1" customWidth="1"/>
    <col min="8" max="8" width="37.85546875" style="87" hidden="1" customWidth="1"/>
    <col min="9" max="9" width="2.28515625" style="87" hidden="1" customWidth="1"/>
    <col min="10" max="10" width="39.85546875" style="87" hidden="1" customWidth="1"/>
    <col min="11" max="11" width="2.7109375" style="87" hidden="1" customWidth="1"/>
    <col min="12" max="12" width="0" style="87" hidden="1" customWidth="1"/>
    <col min="13" max="16384" width="9.140625" style="87"/>
  </cols>
  <sheetData>
    <row r="1" spans="1:10">
      <c r="A1" s="109" t="s">
        <v>159</v>
      </c>
      <c r="G1" s="109" t="s">
        <v>160</v>
      </c>
      <c r="I1" s="110"/>
    </row>
    <row r="2" spans="1:10">
      <c r="G2" s="111"/>
      <c r="I2" s="110"/>
    </row>
    <row r="3" spans="1:10">
      <c r="G3" s="334" t="s">
        <v>221</v>
      </c>
      <c r="H3" s="334"/>
      <c r="I3" s="334"/>
      <c r="J3" s="334"/>
    </row>
    <row r="4" spans="1:10">
      <c r="G4" s="334"/>
      <c r="H4" s="334"/>
      <c r="I4" s="334"/>
      <c r="J4" s="334"/>
    </row>
    <row r="5" spans="1:10">
      <c r="G5" s="334"/>
      <c r="H5" s="334"/>
      <c r="I5" s="334"/>
      <c r="J5" s="334"/>
    </row>
    <row r="6" spans="1:10">
      <c r="A6" s="329"/>
      <c r="B6" s="329"/>
      <c r="C6" s="329"/>
      <c r="D6" s="329"/>
      <c r="G6" s="334"/>
      <c r="H6" s="334"/>
      <c r="I6" s="334"/>
      <c r="J6" s="334"/>
    </row>
    <row r="7" spans="1:10">
      <c r="A7" s="329"/>
      <c r="B7" s="329"/>
      <c r="C7" s="329"/>
      <c r="D7" s="329"/>
      <c r="G7" s="334"/>
      <c r="H7" s="334"/>
      <c r="I7" s="334"/>
      <c r="J7" s="334"/>
    </row>
    <row r="8" spans="1:10">
      <c r="A8" s="329"/>
      <c r="B8" s="329"/>
      <c r="C8" s="329"/>
      <c r="D8" s="329"/>
      <c r="G8" s="330" t="s">
        <v>177</v>
      </c>
      <c r="H8" s="330"/>
      <c r="I8" s="330"/>
      <c r="J8" s="330"/>
    </row>
    <row r="9" spans="1:10">
      <c r="A9" s="329"/>
      <c r="B9" s="329"/>
      <c r="C9" s="329"/>
      <c r="D9" s="329"/>
      <c r="G9" s="112"/>
      <c r="H9" s="112"/>
      <c r="I9" s="112"/>
      <c r="J9" s="112"/>
    </row>
    <row r="10" spans="1:10">
      <c r="A10" s="329"/>
      <c r="B10" s="329"/>
      <c r="C10" s="329"/>
      <c r="D10" s="329"/>
      <c r="G10" s="331" t="s">
        <v>161</v>
      </c>
      <c r="H10" s="331"/>
      <c r="I10" s="331"/>
      <c r="J10" s="331"/>
    </row>
    <row r="11" spans="1:10">
      <c r="A11" s="329"/>
      <c r="B11" s="329"/>
      <c r="C11" s="329"/>
      <c r="D11" s="329"/>
      <c r="G11" s="332" t="s">
        <v>162</v>
      </c>
      <c r="H11" s="332"/>
      <c r="I11" s="113" t="s">
        <v>2</v>
      </c>
      <c r="J11" s="114"/>
    </row>
    <row r="12" spans="1:10" ht="23.25" customHeight="1">
      <c r="A12" s="330" t="s">
        <v>177</v>
      </c>
      <c r="B12" s="330"/>
      <c r="C12" s="330"/>
      <c r="D12" s="330"/>
      <c r="G12" s="333"/>
      <c r="H12" s="333"/>
      <c r="I12" s="115" t="s">
        <v>163</v>
      </c>
    </row>
    <row r="13" spans="1:10">
      <c r="A13" s="112"/>
      <c r="B13" s="112"/>
      <c r="C13" s="112"/>
      <c r="D13" s="112"/>
      <c r="G13" s="116">
        <v>1</v>
      </c>
      <c r="H13" s="117" t="s">
        <v>3</v>
      </c>
      <c r="I13" s="118"/>
      <c r="J13" s="119"/>
    </row>
    <row r="14" spans="1:10">
      <c r="A14" s="331" t="s">
        <v>161</v>
      </c>
      <c r="B14" s="331"/>
      <c r="C14" s="331"/>
      <c r="D14" s="331"/>
      <c r="G14" s="120"/>
      <c r="H14" s="121" t="s">
        <v>5</v>
      </c>
      <c r="I14" s="122" t="s">
        <v>164</v>
      </c>
      <c r="J14" s="121" t="str">
        <f>D18</f>
        <v>Dr. Dra. Rachmi Kurnia Siregar, M.I.Kom</v>
      </c>
    </row>
    <row r="15" spans="1:10">
      <c r="A15" s="332" t="s">
        <v>162</v>
      </c>
      <c r="B15" s="332"/>
      <c r="C15" s="113" t="s">
        <v>2</v>
      </c>
      <c r="D15" s="114"/>
      <c r="G15" s="120"/>
      <c r="H15" s="121" t="s">
        <v>6</v>
      </c>
      <c r="I15" s="122" t="s">
        <v>164</v>
      </c>
      <c r="J15" s="121" t="str">
        <f>D19</f>
        <v>080133/0328016904</v>
      </c>
    </row>
    <row r="16" spans="1:10">
      <c r="A16" s="333"/>
      <c r="B16" s="333"/>
      <c r="C16" s="115" t="s">
        <v>228</v>
      </c>
      <c r="D16" s="102"/>
      <c r="G16" s="120"/>
      <c r="H16" s="121" t="s">
        <v>7</v>
      </c>
      <c r="I16" s="122" t="s">
        <v>164</v>
      </c>
      <c r="J16" s="121" t="str">
        <f>D20</f>
        <v>Penata Tingkat 1 (III/C)</v>
      </c>
    </row>
    <row r="17" spans="1:10">
      <c r="A17" s="116">
        <v>1</v>
      </c>
      <c r="B17" s="117" t="s">
        <v>3</v>
      </c>
      <c r="C17" s="118"/>
      <c r="D17" s="119"/>
      <c r="G17" s="120"/>
      <c r="H17" s="121" t="s">
        <v>8</v>
      </c>
      <c r="I17" s="122" t="s">
        <v>164</v>
      </c>
      <c r="J17" s="121" t="str">
        <f>D21</f>
        <v>Lektor/Dosen</v>
      </c>
    </row>
    <row r="18" spans="1:10">
      <c r="A18" s="120"/>
      <c r="B18" s="121" t="s">
        <v>5</v>
      </c>
      <c r="C18" s="122" t="s">
        <v>164</v>
      </c>
      <c r="D18" s="121" t="str">
        <f>'Evaluasi Pegawai'!D8:F8</f>
        <v>Dr. Dra. Rachmi Kurnia Siregar, M.I.Kom</v>
      </c>
      <c r="G18" s="123"/>
      <c r="H18" s="121" t="s">
        <v>9</v>
      </c>
      <c r="I18" s="122" t="s">
        <v>164</v>
      </c>
      <c r="J18" s="121" t="str">
        <f>D22</f>
        <v xml:space="preserve">Fakultas Komunikasi dan Desain Kreatif </v>
      </c>
    </row>
    <row r="19" spans="1:10">
      <c r="A19" s="120"/>
      <c r="B19" s="121" t="s">
        <v>6</v>
      </c>
      <c r="C19" s="122" t="s">
        <v>164</v>
      </c>
      <c r="D19" s="121" t="s">
        <v>278</v>
      </c>
      <c r="G19" s="120">
        <v>2</v>
      </c>
      <c r="H19" s="117" t="s">
        <v>4</v>
      </c>
      <c r="I19" s="118"/>
      <c r="J19" s="119"/>
    </row>
    <row r="20" spans="1:10">
      <c r="A20" s="120"/>
      <c r="B20" s="121" t="s">
        <v>7</v>
      </c>
      <c r="C20" s="122" t="s">
        <v>164</v>
      </c>
      <c r="D20" s="121" t="str">
        <f>'Evaluasi Pegawai'!D10:F10</f>
        <v>Penata Tingkat 1 (III/C)</v>
      </c>
      <c r="G20" s="120"/>
      <c r="H20" s="121" t="s">
        <v>5</v>
      </c>
      <c r="I20" s="122" t="s">
        <v>164</v>
      </c>
      <c r="J20" s="124" t="str">
        <f>D24</f>
        <v>Dr. Rocky Prasetyo Jati, S.ST., M.Si</v>
      </c>
    </row>
    <row r="21" spans="1:10">
      <c r="A21" s="120"/>
      <c r="B21" s="121" t="s">
        <v>8</v>
      </c>
      <c r="C21" s="122" t="s">
        <v>164</v>
      </c>
      <c r="D21" s="121" t="str">
        <f>'Evaluasi Pegawai'!D11:F11</f>
        <v>Lektor/Dosen</v>
      </c>
      <c r="G21" s="120"/>
      <c r="H21" s="121" t="s">
        <v>6</v>
      </c>
      <c r="I21" s="122" t="s">
        <v>164</v>
      </c>
      <c r="J21" s="124" t="str">
        <f>D25</f>
        <v>050091/0330128103</v>
      </c>
    </row>
    <row r="22" spans="1:10">
      <c r="A22" s="123"/>
      <c r="B22" s="121" t="s">
        <v>9</v>
      </c>
      <c r="C22" s="122" t="s">
        <v>164</v>
      </c>
      <c r="D22" s="121" t="str">
        <f>'Evaluasi Pegawai'!D12:F12</f>
        <v xml:space="preserve">Fakultas Komunikasi dan Desain Kreatif </v>
      </c>
      <c r="G22" s="120"/>
      <c r="H22" s="121" t="s">
        <v>7</v>
      </c>
      <c r="I22" s="122" t="s">
        <v>164</v>
      </c>
      <c r="J22" s="124" t="str">
        <f>D26</f>
        <v>Penata Tingkat 1 (III/C)</v>
      </c>
    </row>
    <row r="23" spans="1:10">
      <c r="A23" s="120">
        <v>2</v>
      </c>
      <c r="B23" s="117" t="s">
        <v>4</v>
      </c>
      <c r="C23" s="118"/>
      <c r="D23" s="119"/>
      <c r="G23" s="120"/>
      <c r="H23" s="121" t="s">
        <v>8</v>
      </c>
      <c r="I23" s="122" t="s">
        <v>164</v>
      </c>
      <c r="J23" s="124" t="str">
        <f>D27</f>
        <v>Lektor Kepala/Dekan</v>
      </c>
    </row>
    <row r="24" spans="1:10">
      <c r="A24" s="120"/>
      <c r="B24" s="121" t="s">
        <v>5</v>
      </c>
      <c r="C24" s="122" t="s">
        <v>164</v>
      </c>
      <c r="D24" s="124" t="str">
        <f>'Evaluasi Pegawai'!J8</f>
        <v>Dr. Rocky Prasetyo Jati, S.ST., M.Si</v>
      </c>
      <c r="G24" s="123"/>
      <c r="H24" s="121" t="s">
        <v>9</v>
      </c>
      <c r="I24" s="122" t="s">
        <v>164</v>
      </c>
      <c r="J24" s="124" t="str">
        <f>D28</f>
        <v>Fakultas Komunikasi dan Desain Kreatif</v>
      </c>
    </row>
    <row r="25" spans="1:10">
      <c r="A25" s="120"/>
      <c r="B25" s="121" t="s">
        <v>6</v>
      </c>
      <c r="C25" s="122" t="s">
        <v>164</v>
      </c>
      <c r="D25" s="125" t="s">
        <v>272</v>
      </c>
      <c r="G25" s="120">
        <v>3</v>
      </c>
      <c r="H25" s="117" t="s">
        <v>165</v>
      </c>
      <c r="I25" s="118"/>
      <c r="J25" s="119"/>
    </row>
    <row r="26" spans="1:10">
      <c r="A26" s="120"/>
      <c r="B26" s="121" t="s">
        <v>7</v>
      </c>
      <c r="C26" s="122" t="s">
        <v>164</v>
      </c>
      <c r="D26" s="124" t="str">
        <f>'Evaluasi Pegawai'!J10</f>
        <v>Penata Tingkat 1 (III/C)</v>
      </c>
      <c r="G26" s="120"/>
      <c r="H26" s="121" t="s">
        <v>5</v>
      </c>
      <c r="I26" s="122" t="s">
        <v>164</v>
      </c>
      <c r="J26" s="124"/>
    </row>
    <row r="27" spans="1:10">
      <c r="A27" s="120"/>
      <c r="B27" s="121" t="s">
        <v>8</v>
      </c>
      <c r="C27" s="122" t="s">
        <v>164</v>
      </c>
      <c r="D27" s="124" t="str">
        <f>'Evaluasi Pegawai'!J11</f>
        <v>Lektor Kepala/Dekan</v>
      </c>
      <c r="G27" s="120"/>
      <c r="H27" s="121" t="s">
        <v>6</v>
      </c>
      <c r="I27" s="122" t="s">
        <v>164</v>
      </c>
      <c r="J27" s="124"/>
    </row>
    <row r="28" spans="1:10">
      <c r="A28" s="123"/>
      <c r="B28" s="121" t="s">
        <v>9</v>
      </c>
      <c r="C28" s="122" t="s">
        <v>164</v>
      </c>
      <c r="D28" s="124" t="str">
        <f>'Evaluasi Pegawai'!J12</f>
        <v>Fakultas Komunikasi dan Desain Kreatif</v>
      </c>
      <c r="G28" s="120"/>
      <c r="H28" s="121" t="s">
        <v>7</v>
      </c>
      <c r="I28" s="122" t="s">
        <v>164</v>
      </c>
      <c r="J28" s="124"/>
    </row>
    <row r="29" spans="1:10">
      <c r="A29" s="120">
        <v>3</v>
      </c>
      <c r="B29" s="117" t="s">
        <v>165</v>
      </c>
      <c r="C29" s="118"/>
      <c r="D29" s="119"/>
      <c r="G29" s="120"/>
      <c r="H29" s="121" t="s">
        <v>8</v>
      </c>
      <c r="I29" s="122" t="s">
        <v>164</v>
      </c>
      <c r="J29" s="124"/>
    </row>
    <row r="30" spans="1:10">
      <c r="A30" s="120"/>
      <c r="B30" s="121" t="s">
        <v>5</v>
      </c>
      <c r="C30" s="122" t="s">
        <v>164</v>
      </c>
      <c r="D30" s="124" t="s">
        <v>273</v>
      </c>
      <c r="G30" s="120"/>
      <c r="H30" s="121" t="s">
        <v>9</v>
      </c>
      <c r="I30" s="122" t="s">
        <v>164</v>
      </c>
      <c r="J30" s="124"/>
    </row>
    <row r="31" spans="1:10">
      <c r="A31" s="120"/>
      <c r="B31" s="121" t="s">
        <v>6</v>
      </c>
      <c r="C31" s="122" t="s">
        <v>164</v>
      </c>
      <c r="D31" s="125" t="s">
        <v>274</v>
      </c>
      <c r="G31" s="116">
        <v>4</v>
      </c>
      <c r="H31" s="117" t="s">
        <v>166</v>
      </c>
      <c r="I31" s="118"/>
      <c r="J31" s="119"/>
    </row>
    <row r="32" spans="1:10">
      <c r="A32" s="120"/>
      <c r="B32" s="121" t="s">
        <v>7</v>
      </c>
      <c r="C32" s="122" t="s">
        <v>164</v>
      </c>
      <c r="D32" s="124" t="s">
        <v>275</v>
      </c>
      <c r="G32" s="126"/>
      <c r="H32" s="121" t="s">
        <v>167</v>
      </c>
      <c r="I32" s="122" t="s">
        <v>164</v>
      </c>
      <c r="J32" s="127" t="str">
        <f>D36</f>
        <v>BAIK</v>
      </c>
    </row>
    <row r="33" spans="1:10">
      <c r="A33" s="120"/>
      <c r="B33" s="121" t="s">
        <v>8</v>
      </c>
      <c r="C33" s="122" t="s">
        <v>164</v>
      </c>
      <c r="D33" s="124" t="s">
        <v>276</v>
      </c>
      <c r="G33" s="123"/>
      <c r="H33" s="121" t="s">
        <v>168</v>
      </c>
      <c r="I33" s="122" t="s">
        <v>164</v>
      </c>
      <c r="J33" s="127" t="str">
        <f>D37</f>
        <v>BAIK</v>
      </c>
    </row>
    <row r="34" spans="1:10">
      <c r="A34" s="120"/>
      <c r="B34" s="121" t="s">
        <v>9</v>
      </c>
      <c r="C34" s="122" t="s">
        <v>164</v>
      </c>
      <c r="D34" s="124" t="s">
        <v>277</v>
      </c>
      <c r="G34" s="120">
        <v>5</v>
      </c>
      <c r="H34" s="117" t="s">
        <v>169</v>
      </c>
      <c r="I34" s="118"/>
      <c r="J34" s="119"/>
    </row>
    <row r="35" spans="1:10">
      <c r="A35" s="116">
        <v>4</v>
      </c>
      <c r="B35" s="117" t="s">
        <v>166</v>
      </c>
      <c r="C35" s="118"/>
      <c r="D35" s="119"/>
      <c r="G35" s="123"/>
      <c r="H35" s="342"/>
      <c r="I35" s="343"/>
      <c r="J35" s="344"/>
    </row>
    <row r="36" spans="1:10">
      <c r="A36" s="126"/>
      <c r="B36" s="121" t="s">
        <v>167</v>
      </c>
      <c r="C36" s="122" t="s">
        <v>164</v>
      </c>
      <c r="D36" s="127" t="str">
        <f>'Evaluasi Pegawai'!A14</f>
        <v>BAIK</v>
      </c>
      <c r="G36" s="116">
        <v>6</v>
      </c>
      <c r="H36" s="117" t="s">
        <v>170</v>
      </c>
      <c r="I36" s="118"/>
      <c r="J36" s="119"/>
    </row>
    <row r="37" spans="1:10">
      <c r="A37" s="123"/>
      <c r="B37" s="121" t="s">
        <v>168</v>
      </c>
      <c r="C37" s="122" t="s">
        <v>164</v>
      </c>
      <c r="D37" s="127" t="str">
        <f>'Evaluasi Pegawai'!A80</f>
        <v>BAIK</v>
      </c>
      <c r="G37" s="123"/>
      <c r="H37" s="345"/>
      <c r="I37" s="346"/>
      <c r="J37" s="347"/>
    </row>
    <row r="38" spans="1:10">
      <c r="A38" s="120">
        <v>5</v>
      </c>
      <c r="B38" s="117" t="s">
        <v>169</v>
      </c>
      <c r="C38" s="118"/>
      <c r="D38" s="119"/>
      <c r="G38" s="120">
        <v>7</v>
      </c>
      <c r="H38" s="117" t="s">
        <v>169</v>
      </c>
      <c r="I38" s="118"/>
      <c r="J38" s="119"/>
    </row>
    <row r="39" spans="1:10">
      <c r="A39" s="123"/>
      <c r="B39" s="342"/>
      <c r="C39" s="343"/>
      <c r="D39" s="344"/>
      <c r="G39" s="123"/>
      <c r="H39" s="342"/>
      <c r="I39" s="343"/>
      <c r="J39" s="344"/>
    </row>
    <row r="40" spans="1:10">
      <c r="A40" s="128"/>
      <c r="B40" s="129" t="s">
        <v>227</v>
      </c>
      <c r="C40" s="130"/>
      <c r="D40" s="131" t="s">
        <v>226</v>
      </c>
      <c r="G40" s="120">
        <v>8</v>
      </c>
      <c r="H40" s="117" t="s">
        <v>169</v>
      </c>
      <c r="I40" s="118"/>
      <c r="J40" s="119"/>
    </row>
    <row r="41" spans="1:10">
      <c r="A41" s="132"/>
      <c r="B41" s="111" t="s">
        <v>171</v>
      </c>
      <c r="D41" s="133" t="s">
        <v>172</v>
      </c>
      <c r="G41" s="123"/>
      <c r="H41" s="342"/>
      <c r="I41" s="343"/>
      <c r="J41" s="344"/>
    </row>
    <row r="42" spans="1:10" ht="64.5" customHeight="1">
      <c r="A42" s="132"/>
      <c r="B42" s="111"/>
      <c r="D42" s="134"/>
      <c r="G42" s="128"/>
      <c r="H42" s="129" t="s">
        <v>173</v>
      </c>
      <c r="I42" s="130"/>
      <c r="J42" s="131" t="s">
        <v>174</v>
      </c>
    </row>
    <row r="43" spans="1:10">
      <c r="A43" s="132"/>
      <c r="B43" s="111" t="str">
        <f>D18</f>
        <v>Dr. Dra. Rachmi Kurnia Siregar, M.I.Kom</v>
      </c>
      <c r="D43" s="135" t="str">
        <f>D24</f>
        <v>Dr. Rocky Prasetyo Jati, S.ST., M.Si</v>
      </c>
      <c r="G43" s="132"/>
      <c r="H43" s="111" t="s">
        <v>171</v>
      </c>
      <c r="I43" s="110"/>
      <c r="J43" s="133" t="s">
        <v>172</v>
      </c>
    </row>
    <row r="44" spans="1:10">
      <c r="A44" s="132"/>
      <c r="B44" s="111" t="str">
        <f>"NIP "&amp;D19</f>
        <v>NIP 080133/0328016904</v>
      </c>
      <c r="D44" s="135" t="str">
        <f>"NIP "&amp;D25</f>
        <v>NIP 050091/0330128103</v>
      </c>
      <c r="G44" s="132"/>
      <c r="H44" s="111"/>
      <c r="I44" s="110"/>
      <c r="J44" s="134"/>
    </row>
    <row r="45" spans="1:10">
      <c r="A45" s="136"/>
      <c r="B45" s="137"/>
      <c r="C45" s="138"/>
      <c r="D45" s="139"/>
      <c r="G45" s="132"/>
      <c r="H45" s="111" t="str">
        <f>J14</f>
        <v>Dr. Dra. Rachmi Kurnia Siregar, M.I.Kom</v>
      </c>
      <c r="I45" s="110"/>
      <c r="J45" s="135" t="str">
        <f>J20</f>
        <v>Dr. Rocky Prasetyo Jati, S.ST., M.Si</v>
      </c>
    </row>
    <row r="46" spans="1:10">
      <c r="G46" s="132"/>
      <c r="H46" s="111" t="str">
        <f>"NIP "&amp;J15</f>
        <v>NIP 080133/0328016904</v>
      </c>
      <c r="I46" s="110"/>
      <c r="J46" s="135" t="str">
        <f>"NIP "&amp;J21</f>
        <v>NIP 050091/0330128103</v>
      </c>
    </row>
    <row r="47" spans="1:10">
      <c r="G47" s="132"/>
      <c r="H47" s="111"/>
      <c r="I47" s="110"/>
      <c r="J47" s="135"/>
    </row>
    <row r="48" spans="1:10">
      <c r="G48" s="132"/>
      <c r="H48" s="335" t="s">
        <v>175</v>
      </c>
      <c r="I48" s="335"/>
      <c r="J48" s="336"/>
    </row>
    <row r="49" spans="7:10">
      <c r="G49" s="132"/>
      <c r="H49" s="337" t="s">
        <v>176</v>
      </c>
      <c r="I49" s="337"/>
      <c r="J49" s="338"/>
    </row>
    <row r="50" spans="7:10">
      <c r="G50" s="132"/>
      <c r="H50" s="111"/>
      <c r="I50" s="111"/>
      <c r="J50" s="133"/>
    </row>
    <row r="51" spans="7:10">
      <c r="G51" s="132"/>
      <c r="H51" s="111"/>
      <c r="I51" s="111"/>
      <c r="J51" s="133"/>
    </row>
    <row r="52" spans="7:10">
      <c r="G52" s="132"/>
      <c r="I52" s="110"/>
      <c r="J52" s="135"/>
    </row>
    <row r="53" spans="7:10">
      <c r="G53" s="132"/>
      <c r="H53" s="339">
        <f>J26</f>
        <v>0</v>
      </c>
      <c r="I53" s="340"/>
      <c r="J53" s="341"/>
    </row>
    <row r="54" spans="7:10">
      <c r="G54" s="132"/>
      <c r="H54" s="339" t="str">
        <f>"NIP "&amp;J27</f>
        <v xml:space="preserve">NIP </v>
      </c>
      <c r="I54" s="340"/>
      <c r="J54" s="341"/>
    </row>
    <row r="55" spans="7:10">
      <c r="G55" s="136"/>
      <c r="H55" s="137"/>
      <c r="I55" s="138"/>
      <c r="J55" s="139"/>
    </row>
  </sheetData>
  <mergeCells count="17">
    <mergeCell ref="A14:D14"/>
    <mergeCell ref="H48:J48"/>
    <mergeCell ref="H49:J49"/>
    <mergeCell ref="H53:J53"/>
    <mergeCell ref="H54:J54"/>
    <mergeCell ref="A15:B16"/>
    <mergeCell ref="H35:J35"/>
    <mergeCell ref="H37:J37"/>
    <mergeCell ref="B39:D39"/>
    <mergeCell ref="H39:J39"/>
    <mergeCell ref="H41:J41"/>
    <mergeCell ref="A6:D11"/>
    <mergeCell ref="G8:J8"/>
    <mergeCell ref="G10:J10"/>
    <mergeCell ref="G11:H12"/>
    <mergeCell ref="A12:D12"/>
    <mergeCell ref="G3:J7"/>
  </mergeCells>
  <pageMargins left="0.70866141732283472" right="0.70866141732283472" top="0.74803149606299213" bottom="0.74803149606299213" header="0.31496062992125984" footer="0.31496062992125984"/>
  <pageSetup paperSize="9" scale="81"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100"/>
  <sheetViews>
    <sheetView workbookViewId="0">
      <selection activeCell="D22" sqref="D22:E26"/>
    </sheetView>
  </sheetViews>
  <sheetFormatPr defaultColWidth="14.42578125" defaultRowHeight="15" customHeight="1"/>
  <cols>
    <col min="1" max="1" width="18.7109375" customWidth="1"/>
    <col min="2" max="2" width="13.85546875" customWidth="1"/>
    <col min="3" max="3" width="8.7109375" customWidth="1"/>
    <col min="4" max="4" width="18.7109375" customWidth="1"/>
    <col min="5" max="5" width="13.85546875" customWidth="1"/>
    <col min="6" max="6" width="8.7109375" customWidth="1"/>
    <col min="7" max="7" width="18.7109375" customWidth="1"/>
    <col min="8" max="8" width="13.85546875" customWidth="1"/>
    <col min="9" max="9" width="8.7109375" customWidth="1"/>
    <col min="10" max="10" width="18.7109375" customWidth="1"/>
    <col min="11" max="11" width="13.85546875" customWidth="1"/>
    <col min="12" max="12" width="8.7109375" customWidth="1"/>
    <col min="13" max="13" width="18.7109375" customWidth="1"/>
    <col min="14" max="14" width="13.85546875" customWidth="1"/>
    <col min="15" max="15" width="8.7109375" customWidth="1"/>
  </cols>
  <sheetData>
    <row r="1" spans="1:15" ht="14.25" customHeight="1">
      <c r="A1" s="348" t="s">
        <v>78</v>
      </c>
      <c r="B1" s="279"/>
      <c r="D1" s="348" t="s">
        <v>79</v>
      </c>
      <c r="E1" s="279"/>
      <c r="G1" s="348" t="s">
        <v>80</v>
      </c>
      <c r="H1" s="279"/>
      <c r="J1" s="348" t="s">
        <v>81</v>
      </c>
      <c r="K1" s="279"/>
      <c r="M1" s="348" t="s">
        <v>82</v>
      </c>
      <c r="N1" s="279"/>
    </row>
    <row r="2" spans="1:15" ht="14.25" customHeight="1">
      <c r="A2" s="18" t="s">
        <v>83</v>
      </c>
      <c r="B2" s="18" t="s">
        <v>84</v>
      </c>
      <c r="D2" s="18" t="s">
        <v>83</v>
      </c>
      <c r="E2" s="18" t="s">
        <v>84</v>
      </c>
      <c r="G2" s="18" t="s">
        <v>83</v>
      </c>
      <c r="H2" s="18" t="s">
        <v>84</v>
      </c>
      <c r="J2" s="18" t="s">
        <v>83</v>
      </c>
      <c r="K2" s="18" t="s">
        <v>84</v>
      </c>
      <c r="M2" s="18" t="s">
        <v>83</v>
      </c>
      <c r="N2" s="18" t="s">
        <v>84</v>
      </c>
    </row>
    <row r="3" spans="1:15" ht="14.25" customHeight="1">
      <c r="A3" s="6" t="s">
        <v>82</v>
      </c>
      <c r="B3" s="19">
        <f>B4*C3</f>
        <v>0</v>
      </c>
      <c r="C3" s="20">
        <v>0</v>
      </c>
      <c r="D3" s="6" t="s">
        <v>82</v>
      </c>
      <c r="E3" s="19">
        <f>$E$8*F3</f>
        <v>8.3333333333333321</v>
      </c>
      <c r="F3" s="20">
        <v>8.3333333333333329E-2</v>
      </c>
      <c r="G3" s="6" t="s">
        <v>82</v>
      </c>
      <c r="H3" s="19">
        <f>$H$8*I3</f>
        <v>12.5</v>
      </c>
      <c r="I3" s="20">
        <v>0.125</v>
      </c>
      <c r="J3" s="6" t="s">
        <v>82</v>
      </c>
      <c r="K3" s="19">
        <f>$K$8*L3</f>
        <v>8.3333333333333321</v>
      </c>
      <c r="L3" s="20">
        <v>8.3333333333333329E-2</v>
      </c>
      <c r="M3" s="6" t="s">
        <v>82</v>
      </c>
      <c r="N3" s="19">
        <f>$N$8*O3</f>
        <v>54.166666666666664</v>
      </c>
      <c r="O3" s="20">
        <v>0.54166666666666663</v>
      </c>
    </row>
    <row r="4" spans="1:15" ht="14.25" customHeight="1">
      <c r="A4" s="6" t="s">
        <v>85</v>
      </c>
      <c r="B4" s="19">
        <f>B5*C4</f>
        <v>8.2284432870370364E-2</v>
      </c>
      <c r="C4" s="20">
        <v>4.1666666666666664E-2</v>
      </c>
      <c r="D4" s="6" t="s">
        <v>86</v>
      </c>
      <c r="E4" s="19">
        <f>$E$8*F4</f>
        <v>12.5</v>
      </c>
      <c r="F4" s="20">
        <v>0.125</v>
      </c>
      <c r="G4" s="6" t="s">
        <v>87</v>
      </c>
      <c r="H4" s="19">
        <f>$H$8*I4</f>
        <v>16.666666666666664</v>
      </c>
      <c r="I4" s="20">
        <v>0.16666666666666666</v>
      </c>
      <c r="J4" s="6" t="s">
        <v>88</v>
      </c>
      <c r="K4" s="19">
        <f>$K$8*L4</f>
        <v>45.833333333333329</v>
      </c>
      <c r="L4" s="20">
        <v>0.45833333333333331</v>
      </c>
      <c r="M4" s="6" t="s">
        <v>89</v>
      </c>
      <c r="N4" s="19">
        <f>$N$8*O4</f>
        <v>29.166666666666668</v>
      </c>
      <c r="O4" s="20">
        <v>0.29166666666666669</v>
      </c>
    </row>
    <row r="5" spans="1:15" ht="14.25" customHeight="1">
      <c r="A5" s="6" t="s">
        <v>80</v>
      </c>
      <c r="B5" s="19">
        <f>B6*C5</f>
        <v>1.9748263888888888</v>
      </c>
      <c r="C5" s="20">
        <v>0.125</v>
      </c>
      <c r="D5" s="6" t="s">
        <v>80</v>
      </c>
      <c r="E5" s="19">
        <f>$E$8*F5</f>
        <v>25</v>
      </c>
      <c r="F5" s="20">
        <v>0.25</v>
      </c>
      <c r="G5" s="6" t="s">
        <v>80</v>
      </c>
      <c r="H5" s="19">
        <f>$H$8*I5</f>
        <v>41.666666666666671</v>
      </c>
      <c r="I5" s="20">
        <v>0.41666666666666669</v>
      </c>
      <c r="J5" s="6" t="s">
        <v>80</v>
      </c>
      <c r="K5" s="19">
        <f>$K$8*L5</f>
        <v>25</v>
      </c>
      <c r="L5" s="20">
        <v>0.25</v>
      </c>
      <c r="M5" s="6" t="s">
        <v>80</v>
      </c>
      <c r="N5" s="19">
        <f>$N$8*O5</f>
        <v>12.5</v>
      </c>
      <c r="O5" s="20">
        <v>0.125</v>
      </c>
    </row>
    <row r="6" spans="1:15" ht="14.25" customHeight="1">
      <c r="A6" s="6" t="s">
        <v>79</v>
      </c>
      <c r="B6" s="19">
        <f>B7*C6</f>
        <v>15.798611111111111</v>
      </c>
      <c r="C6" s="20">
        <v>0.29166666666666669</v>
      </c>
      <c r="D6" s="6" t="s">
        <v>79</v>
      </c>
      <c r="E6" s="19">
        <f>$E$8*F6</f>
        <v>45.833333333333329</v>
      </c>
      <c r="F6" s="20">
        <v>0.45833333333333331</v>
      </c>
      <c r="G6" s="6" t="s">
        <v>79</v>
      </c>
      <c r="H6" s="19">
        <f>$H$8*I6</f>
        <v>16.666666666666664</v>
      </c>
      <c r="I6" s="20">
        <v>0.16666666666666666</v>
      </c>
      <c r="J6" s="6" t="s">
        <v>79</v>
      </c>
      <c r="K6" s="19">
        <f>$K$8*L6</f>
        <v>12.5</v>
      </c>
      <c r="L6" s="20">
        <v>0.125</v>
      </c>
      <c r="M6" s="6" t="s">
        <v>79</v>
      </c>
      <c r="N6" s="19">
        <f>$N$8*O6</f>
        <v>4.1666666666666661</v>
      </c>
      <c r="O6" s="20">
        <v>4.1666666666666664E-2</v>
      </c>
    </row>
    <row r="7" spans="1:15" ht="14.25" customHeight="1">
      <c r="A7" s="6" t="s">
        <v>90</v>
      </c>
      <c r="B7" s="19">
        <f>B8*C7</f>
        <v>54.166666666666664</v>
      </c>
      <c r="C7" s="20">
        <v>0.54166666666666663</v>
      </c>
      <c r="D7" s="6" t="s">
        <v>90</v>
      </c>
      <c r="E7" s="19">
        <f>$E$8*F7</f>
        <v>8.3333333333333321</v>
      </c>
      <c r="F7" s="20">
        <v>8.3333333333333329E-2</v>
      </c>
      <c r="G7" s="6" t="s">
        <v>90</v>
      </c>
      <c r="H7" s="19">
        <f>$H$8*I7</f>
        <v>12.5</v>
      </c>
      <c r="I7" s="20">
        <v>0.125</v>
      </c>
      <c r="J7" s="6" t="s">
        <v>90</v>
      </c>
      <c r="K7" s="19">
        <f>$K$8*L7</f>
        <v>8.3333333333333321</v>
      </c>
      <c r="L7" s="20">
        <v>8.3333333333333329E-2</v>
      </c>
      <c r="M7" s="6" t="s">
        <v>90</v>
      </c>
      <c r="N7" s="19">
        <f>$N$8*O7</f>
        <v>0</v>
      </c>
      <c r="O7" s="20">
        <v>0</v>
      </c>
    </row>
    <row r="8" spans="1:15" ht="14.25" customHeight="1">
      <c r="A8" s="6" t="s">
        <v>91</v>
      </c>
      <c r="B8" s="21">
        <f>D22</f>
        <v>100</v>
      </c>
      <c r="C8" s="20"/>
      <c r="D8" s="6" t="s">
        <v>91</v>
      </c>
      <c r="E8" s="21">
        <f>D22</f>
        <v>100</v>
      </c>
      <c r="G8" s="6" t="s">
        <v>91</v>
      </c>
      <c r="H8" s="21">
        <f>D22</f>
        <v>100</v>
      </c>
      <c r="J8" s="6" t="s">
        <v>91</v>
      </c>
      <c r="K8" s="21">
        <f>D22</f>
        <v>100</v>
      </c>
      <c r="M8" s="6" t="s">
        <v>91</v>
      </c>
      <c r="N8" s="21">
        <f>D22</f>
        <v>100</v>
      </c>
    </row>
    <row r="9" spans="1:15" ht="14.25" customHeight="1"/>
    <row r="10" spans="1:15" ht="14.25" customHeight="1"/>
    <row r="11" spans="1:15" ht="14.25" customHeight="1"/>
    <row r="12" spans="1:15" ht="14.25" customHeight="1"/>
    <row r="13" spans="1:15" ht="14.25" customHeight="1"/>
    <row r="14" spans="1:15" ht="14.25" customHeight="1"/>
    <row r="15" spans="1:15" ht="14.25" customHeight="1"/>
    <row r="16" spans="1:15" ht="14.25" customHeight="1"/>
    <row r="17" spans="1:5" ht="14.25" customHeight="1"/>
    <row r="18" spans="1:5" ht="14.25" customHeight="1"/>
    <row r="19" spans="1:5" ht="14.25" customHeight="1"/>
    <row r="20" spans="1:5" ht="14.25" customHeight="1">
      <c r="A20" s="2"/>
    </row>
    <row r="21" spans="1:5" ht="14.25" customHeight="1"/>
    <row r="22" spans="1:5" ht="14.25" customHeight="1">
      <c r="A22" s="349" t="str">
        <f>"JUMLAH PEGAWAI "&amp;'SKP Pegawai'!C11</f>
        <v xml:space="preserve">JUMLAH PEGAWAI Fakultas Komunikasi dan Desain Kreatif </v>
      </c>
      <c r="B22" s="306"/>
      <c r="C22" s="350"/>
      <c r="D22" s="355">
        <v>100</v>
      </c>
      <c r="E22" s="350"/>
    </row>
    <row r="23" spans="1:5" ht="14.25" customHeight="1">
      <c r="A23" s="351"/>
      <c r="B23" s="290"/>
      <c r="C23" s="352"/>
      <c r="D23" s="351"/>
      <c r="E23" s="352"/>
    </row>
    <row r="24" spans="1:5" ht="14.25" customHeight="1">
      <c r="A24" s="351"/>
      <c r="B24" s="290"/>
      <c r="C24" s="352"/>
      <c r="D24" s="351"/>
      <c r="E24" s="352"/>
    </row>
    <row r="25" spans="1:5" ht="14.25" customHeight="1">
      <c r="A25" s="351"/>
      <c r="B25" s="290"/>
      <c r="C25" s="352"/>
      <c r="D25" s="351"/>
      <c r="E25" s="352"/>
    </row>
    <row r="26" spans="1:5" ht="14.25" customHeight="1">
      <c r="A26" s="353"/>
      <c r="B26" s="299"/>
      <c r="C26" s="354"/>
      <c r="D26" s="353"/>
      <c r="E26" s="354"/>
    </row>
    <row r="27" spans="1:5" ht="14.25" customHeight="1"/>
    <row r="28" spans="1:5" ht="14.25" customHeight="1"/>
    <row r="29" spans="1:5" ht="14.25" customHeight="1"/>
    <row r="30" spans="1:5" ht="14.25" customHeight="1"/>
    <row r="31" spans="1:5" ht="14.25" customHeight="1"/>
    <row r="32" spans="1:5"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sheetData>
  <mergeCells count="7">
    <mergeCell ref="J1:K1"/>
    <mergeCell ref="M1:N1"/>
    <mergeCell ref="A22:C26"/>
    <mergeCell ref="D22:E26"/>
    <mergeCell ref="A1:B1"/>
    <mergeCell ref="D1:E1"/>
    <mergeCell ref="G1:H1"/>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4</vt:i4>
      </vt:variant>
    </vt:vector>
  </HeadingPairs>
  <TitlesOfParts>
    <vt:vector size="15" baseType="lpstr">
      <vt:lpstr>PK Kasatker</vt:lpstr>
      <vt:lpstr>SKP Pimpinan</vt:lpstr>
      <vt:lpstr>Manual Indikator</vt:lpstr>
      <vt:lpstr>Matriks</vt:lpstr>
      <vt:lpstr>SKP Pegawai</vt:lpstr>
      <vt:lpstr>Lampiran SKP</vt:lpstr>
      <vt:lpstr>Evaluasi Pegawai</vt:lpstr>
      <vt:lpstr>Dok.ev</vt:lpstr>
      <vt:lpstr>CD</vt:lpstr>
      <vt:lpstr>K</vt:lpstr>
      <vt:lpstr>PD</vt:lpstr>
      <vt:lpstr>Dok.ev!Print_Area</vt:lpstr>
      <vt:lpstr>'Evaluasi Pegawai'!Print_Area</vt:lpstr>
      <vt:lpstr>'Lampiran SKP'!Print_Area</vt:lpstr>
      <vt:lpstr>'SKP Pegawai'!Print_Area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Wahyu Aji</dc:creator>
  <cp:lastModifiedBy>Rachmi K Siregar</cp:lastModifiedBy>
  <cp:lastPrinted>2026-09-04T04:46:09Z</cp:lastPrinted>
  <dcterms:created xsi:type="dcterms:W3CDTF">2022-03-10T07:36:51Z</dcterms:created>
  <dcterms:modified xsi:type="dcterms:W3CDTF">2026-09-06T05:16:02Z</dcterms:modified>
</cp:coreProperties>
</file>